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showInkAnnotation="0" codeName="ThisWorkbook" autoCompressPictures="0"/>
  <bookViews>
    <workbookView xWindow="0" yWindow="0" windowWidth="20490" windowHeight="7530" tabRatio="634"/>
  </bookViews>
  <sheets>
    <sheet name="Introduction" sheetId="1" r:id="rId1"/>
    <sheet name="1. About" sheetId="2" r:id="rId2"/>
    <sheet name="2. Contextual" sheetId="3" r:id="rId3"/>
    <sheet name="3. Revenues" sheetId="4" r:id="rId4"/>
    <sheet name="Sheet5" sheetId="11" state="hidden" r:id="rId5"/>
    <sheet name="Sheet4" sheetId="10" state="hidden" r:id="rId6"/>
    <sheet name="Tableau de passage" sheetId="9" state="hidden" r:id="rId7"/>
    <sheet name="Sheet6" sheetId="12" state="hidden" r:id="rId8"/>
    <sheet name="Sheet2" sheetId="7" state="hidden" r:id="rId9"/>
    <sheet name="Sheet3" sheetId="8" state="hidden" r:id="rId10"/>
    <sheet name="Sheet1" sheetId="6" state="hidden" r:id="rId11"/>
    <sheet name="Revenues - example Norway" sheetId="5" state="hidden" r:id="rId12"/>
  </sheets>
  <externalReferences>
    <externalReference r:id="rId13"/>
  </externalReferences>
  <definedNames>
    <definedName name="_xlnm._FilterDatabase" localSheetId="7" hidden="1">Sheet6!$C$2:$C$31</definedName>
  </definedNames>
  <calcPr calcId="179021"/>
  <customWorkbookViews>
    <customWorkbookView name="Marinette omerville - Personal View" guid="{219EA9BF-B677-D74C-A618-845A184D319B}" autoUpdate="1" mergeInterval="5" personalView="1" xWindow="609" yWindow="86" windowWidth="1089" windowHeight="897" tabRatio="500" activeSheetId="1"/>
  </customWorkbookViews>
  <pivotCaches>
    <pivotCache cacheId="1" r:id="rId14"/>
  </pivotCaches>
  <fileRecoveryPr repairLoad="1"/>
</workbook>
</file>

<file path=xl/calcChain.xml><?xml version="1.0" encoding="utf-8"?>
<calcChain xmlns="http://schemas.openxmlformats.org/spreadsheetml/2006/main">
  <c r="G73" i="4"/>
  <c r="G82" s="1"/>
  <c r="G84" s="1"/>
  <c r="H68"/>
  <c r="H65"/>
  <c r="H64"/>
  <c r="H60"/>
  <c r="H59"/>
  <c r="H51"/>
  <c r="H46"/>
  <c r="H41"/>
  <c r="H40"/>
  <c r="H39"/>
  <c r="H38"/>
  <c r="H37"/>
  <c r="H36"/>
  <c r="H33"/>
  <c r="H32"/>
  <c r="H31"/>
  <c r="H30"/>
  <c r="H29"/>
  <c r="H28"/>
  <c r="H27"/>
  <c r="H26"/>
  <c r="H25"/>
  <c r="H20"/>
  <c r="H19"/>
  <c r="H18"/>
  <c r="H17"/>
  <c r="H16"/>
  <c r="H15"/>
  <c r="H14"/>
  <c r="H13"/>
  <c r="AL72"/>
  <c r="AL10"/>
  <c r="G65"/>
  <c r="G64"/>
  <c r="G51"/>
  <c r="G41"/>
  <c r="G40"/>
  <c r="G39"/>
  <c r="G38"/>
  <c r="G36"/>
  <c r="G32"/>
  <c r="G31"/>
  <c r="G30"/>
  <c r="G29"/>
  <c r="G28"/>
  <c r="G27"/>
  <c r="G26"/>
  <c r="G25"/>
  <c r="G20"/>
  <c r="G19"/>
  <c r="G18"/>
  <c r="AF6" i="12" l="1"/>
  <c r="AF19"/>
  <c r="AF20"/>
  <c r="AF24"/>
  <c r="AF16"/>
  <c r="AF14"/>
  <c r="AF4"/>
  <c r="AF17"/>
  <c r="AE13"/>
  <c r="AE16"/>
  <c r="AE5"/>
  <c r="AE18"/>
  <c r="AE25"/>
  <c r="AE17"/>
  <c r="AE31"/>
  <c r="AC21"/>
  <c r="AC16"/>
  <c r="AC5"/>
  <c r="AC14"/>
  <c r="AC9"/>
  <c r="AC3"/>
  <c r="AC30"/>
  <c r="AC28"/>
  <c r="AB22"/>
  <c r="AB21"/>
  <c r="AB11"/>
  <c r="AB16"/>
  <c r="AB18"/>
  <c r="AB23"/>
  <c r="AB25"/>
  <c r="AB7"/>
  <c r="AB4"/>
  <c r="AB27"/>
  <c r="AB10"/>
  <c r="AA13"/>
  <c r="AA25"/>
  <c r="AA7"/>
  <c r="AA14"/>
  <c r="AA31"/>
  <c r="AA29"/>
  <c r="Z6"/>
  <c r="Z15"/>
  <c r="Z24"/>
  <c r="Z8"/>
  <c r="Z23"/>
  <c r="Z3"/>
  <c r="Z29"/>
  <c r="Y6"/>
  <c r="Y19"/>
  <c r="Y22"/>
  <c r="Y23"/>
  <c r="Y29"/>
  <c r="X26"/>
  <c r="X19"/>
  <c r="X15"/>
  <c r="X22"/>
  <c r="X21"/>
  <c r="X8"/>
  <c r="X16"/>
  <c r="X18"/>
  <c r="X23"/>
  <c r="X7"/>
  <c r="X17"/>
  <c r="W6"/>
  <c r="W26"/>
  <c r="W19"/>
  <c r="W15"/>
  <c r="W24"/>
  <c r="W21"/>
  <c r="W8"/>
  <c r="W13"/>
  <c r="W16"/>
  <c r="W5"/>
  <c r="W3"/>
  <c r="W30"/>
  <c r="W28"/>
  <c r="V15"/>
  <c r="V22"/>
  <c r="V20"/>
  <c r="V24"/>
  <c r="V8"/>
  <c r="V12"/>
  <c r="U26"/>
  <c r="U15"/>
  <c r="U20"/>
  <c r="U8"/>
  <c r="U12"/>
  <c r="U5"/>
  <c r="U7"/>
  <c r="U14"/>
  <c r="U27"/>
  <c r="T26"/>
  <c r="T22"/>
  <c r="T17"/>
  <c r="S26"/>
  <c r="S11"/>
  <c r="S12"/>
  <c r="S16"/>
  <c r="S5"/>
  <c r="S18"/>
  <c r="S23"/>
  <c r="S25"/>
  <c r="S4"/>
  <c r="S3"/>
  <c r="S17"/>
  <c r="S30"/>
  <c r="R6"/>
  <c r="R5"/>
  <c r="R27"/>
  <c r="R29"/>
  <c r="Q6"/>
  <c r="Q19"/>
  <c r="Q22"/>
  <c r="Q20"/>
  <c r="Q24"/>
  <c r="Q21"/>
  <c r="Q8"/>
  <c r="Q11"/>
  <c r="Q13"/>
  <c r="Q12"/>
  <c r="Q5"/>
  <c r="Q18"/>
  <c r="Q25"/>
  <c r="Q14"/>
  <c r="Q27"/>
  <c r="Q10"/>
  <c r="Q17"/>
  <c r="P26"/>
  <c r="P12"/>
  <c r="P14"/>
  <c r="P4"/>
  <c r="P3"/>
  <c r="O15"/>
  <c r="O20"/>
  <c r="O21"/>
  <c r="O8"/>
  <c r="O3"/>
  <c r="O17"/>
  <c r="N19"/>
  <c r="N15"/>
  <c r="N20"/>
  <c r="N21"/>
  <c r="N13"/>
  <c r="N7"/>
  <c r="N14"/>
  <c r="N27"/>
  <c r="N10"/>
  <c r="M15"/>
  <c r="M22"/>
  <c r="M20"/>
  <c r="M24"/>
  <c r="M8"/>
  <c r="M11"/>
  <c r="M13"/>
  <c r="M5"/>
  <c r="M27"/>
  <c r="L6"/>
  <c r="L26"/>
  <c r="L19"/>
  <c r="L22"/>
  <c r="L20"/>
  <c r="L24"/>
  <c r="L21"/>
  <c r="L8"/>
  <c r="L4"/>
  <c r="L27"/>
  <c r="L3"/>
  <c r="L17"/>
  <c r="L31"/>
  <c r="K26"/>
  <c r="K11"/>
  <c r="K5"/>
  <c r="K23"/>
  <c r="K25"/>
  <c r="K4"/>
  <c r="K27"/>
  <c r="K17"/>
  <c r="J11"/>
  <c r="J12"/>
  <c r="J5"/>
  <c r="J25"/>
  <c r="J31"/>
  <c r="I13"/>
  <c r="I16"/>
  <c r="I18"/>
  <c r="I25"/>
  <c r="I31"/>
  <c r="H15"/>
  <c r="H20"/>
  <c r="H24"/>
  <c r="H8"/>
  <c r="H16"/>
  <c r="H5"/>
  <c r="H18"/>
  <c r="H23"/>
  <c r="H25"/>
  <c r="H14"/>
  <c r="H4"/>
  <c r="H27"/>
  <c r="H10"/>
  <c r="H3"/>
  <c r="H17"/>
  <c r="H30"/>
  <c r="G6"/>
  <c r="G26"/>
  <c r="G19"/>
  <c r="G15"/>
  <c r="G22"/>
  <c r="G20"/>
  <c r="G24"/>
  <c r="G21"/>
  <c r="G8"/>
  <c r="G11"/>
  <c r="G13"/>
  <c r="G12"/>
  <c r="G23"/>
  <c r="G25"/>
  <c r="G14"/>
  <c r="G4"/>
  <c r="G29"/>
  <c r="F26"/>
  <c r="F19"/>
  <c r="F15"/>
  <c r="F11"/>
  <c r="F12"/>
  <c r="F23"/>
  <c r="F4"/>
  <c r="F29"/>
  <c r="D26"/>
  <c r="AF8" l="1"/>
  <c r="AF21"/>
  <c r="AF12"/>
  <c r="AC18"/>
  <c r="AB31"/>
  <c r="AB5"/>
  <c r="AA23"/>
  <c r="Y21"/>
  <c r="Y3"/>
  <c r="R14"/>
  <c r="J6"/>
  <c r="I12"/>
  <c r="I23"/>
  <c r="E16"/>
  <c r="E20"/>
  <c r="E15"/>
  <c r="E28"/>
  <c r="E27"/>
  <c r="E13"/>
  <c r="E21"/>
  <c r="E6"/>
  <c r="E22"/>
  <c r="E30"/>
  <c r="E10"/>
  <c r="E17"/>
  <c r="E14"/>
  <c r="E25"/>
  <c r="E24"/>
  <c r="D21"/>
  <c r="D15"/>
  <c r="D23"/>
  <c r="D12"/>
  <c r="D3"/>
  <c r="D4"/>
  <c r="AD5"/>
  <c r="AD31"/>
  <c r="AD9"/>
  <c r="AD26"/>
  <c r="AG14"/>
  <c r="AG18"/>
  <c r="AG16"/>
  <c r="AG13"/>
  <c r="AG21"/>
  <c r="AG24"/>
  <c r="AG10"/>
  <c r="AG7"/>
  <c r="AG22"/>
  <c r="AG9"/>
  <c r="AG5"/>
  <c r="AG11"/>
  <c r="AG15"/>
  <c r="AG4"/>
  <c r="AG19"/>
  <c r="I4"/>
  <c r="I11"/>
  <c r="K10"/>
  <c r="L25"/>
  <c r="L13"/>
  <c r="M16"/>
  <c r="M6"/>
  <c r="I17"/>
  <c r="I5"/>
  <c r="K19"/>
  <c r="D19"/>
  <c r="N16"/>
  <c r="Q3"/>
  <c r="M19"/>
  <c r="Q30"/>
  <c r="Q26"/>
  <c r="R30"/>
  <c r="S6"/>
  <c r="T27"/>
  <c r="F31"/>
  <c r="O13"/>
  <c r="Q16"/>
  <c r="T13"/>
  <c r="T7"/>
  <c r="T25"/>
  <c r="T19"/>
  <c r="T6"/>
  <c r="U4"/>
  <c r="R18"/>
  <c r="T4"/>
  <c r="T12"/>
  <c r="U10"/>
  <c r="V29"/>
  <c r="T21"/>
  <c r="T15"/>
  <c r="U28"/>
  <c r="W22"/>
  <c r="Z4"/>
  <c r="X3"/>
  <c r="X6"/>
  <c r="T23"/>
  <c r="T20"/>
  <c r="X4"/>
  <c r="X14"/>
  <c r="Z7"/>
  <c r="AA18"/>
  <c r="Z30"/>
  <c r="Z5"/>
  <c r="Z13"/>
  <c r="AA4"/>
  <c r="Z12"/>
  <c r="AB28"/>
  <c r="AB19"/>
  <c r="AD14"/>
  <c r="AC12"/>
  <c r="AC20"/>
  <c r="AD6"/>
  <c r="AE10"/>
  <c r="AE26"/>
  <c r="AE6"/>
  <c r="I8"/>
  <c r="I20"/>
  <c r="I6"/>
  <c r="I29"/>
  <c r="I30"/>
  <c r="I19"/>
  <c r="J30"/>
  <c r="J3"/>
  <c r="J16"/>
  <c r="K18"/>
  <c r="L16"/>
  <c r="G18"/>
  <c r="J4"/>
  <c r="J14"/>
  <c r="J7"/>
  <c r="L18"/>
  <c r="G17"/>
  <c r="D6"/>
  <c r="I28"/>
  <c r="J28"/>
  <c r="J29"/>
  <c r="K28"/>
  <c r="L12"/>
  <c r="M31"/>
  <c r="I21"/>
  <c r="I15"/>
  <c r="K16"/>
  <c r="K22"/>
  <c r="L5"/>
  <c r="P21"/>
  <c r="Q31"/>
  <c r="N6"/>
  <c r="O28"/>
  <c r="O12"/>
  <c r="P5"/>
  <c r="J26"/>
  <c r="K29"/>
  <c r="K8"/>
  <c r="K24"/>
  <c r="K20"/>
  <c r="K15"/>
  <c r="N3"/>
  <c r="O16"/>
  <c r="M30"/>
  <c r="N30"/>
  <c r="O5"/>
  <c r="P25"/>
  <c r="Q28"/>
  <c r="P28"/>
  <c r="R9"/>
  <c r="R3"/>
  <c r="N26"/>
  <c r="O18"/>
  <c r="S28"/>
  <c r="S29"/>
  <c r="R26"/>
  <c r="V14"/>
  <c r="T11"/>
  <c r="V26"/>
  <c r="R7"/>
  <c r="V3"/>
  <c r="V4"/>
  <c r="V16"/>
  <c r="V11"/>
  <c r="T31"/>
  <c r="V10"/>
  <c r="V7"/>
  <c r="W12"/>
  <c r="X25"/>
  <c r="Y16"/>
  <c r="T18"/>
  <c r="V13"/>
  <c r="W9"/>
  <c r="W4"/>
  <c r="X12"/>
  <c r="Z14"/>
  <c r="AA30"/>
  <c r="W10"/>
  <c r="W27"/>
  <c r="X10"/>
  <c r="Y10"/>
  <c r="Y26"/>
  <c r="Z27"/>
  <c r="AA8"/>
  <c r="AA3"/>
  <c r="X31"/>
  <c r="Y8"/>
  <c r="Y20"/>
  <c r="Z31"/>
  <c r="Z10"/>
  <c r="Z20"/>
  <c r="Z26"/>
  <c r="AA17"/>
  <c r="AA15"/>
  <c r="AB30"/>
  <c r="AA16"/>
  <c r="AA19"/>
  <c r="AB24"/>
  <c r="Z11"/>
  <c r="Z21"/>
  <c r="Z22"/>
  <c r="AA21"/>
  <c r="AA22"/>
  <c r="AB13"/>
  <c r="AB6"/>
  <c r="AC8"/>
  <c r="AB15"/>
  <c r="AC24"/>
  <c r="AE27"/>
  <c r="AE11"/>
  <c r="AE21"/>
  <c r="AE19"/>
  <c r="AF29"/>
  <c r="AC19"/>
  <c r="AE8"/>
  <c r="AE24"/>
  <c r="AE20"/>
  <c r="AE15"/>
  <c r="AF7"/>
  <c r="AF30"/>
  <c r="AF27"/>
  <c r="AF25"/>
  <c r="AF13"/>
  <c r="U9"/>
  <c r="N9"/>
  <c r="M28"/>
  <c r="T16"/>
  <c r="T24"/>
  <c r="T3"/>
  <c r="T8"/>
  <c r="AD29"/>
  <c r="G30"/>
  <c r="D7"/>
  <c r="D11"/>
  <c r="G9"/>
  <c r="D31"/>
  <c r="D30"/>
  <c r="D10"/>
  <c r="D9"/>
  <c r="D8"/>
  <c r="D20"/>
  <c r="D22"/>
  <c r="F9"/>
  <c r="H9"/>
  <c r="H7"/>
  <c r="K30"/>
  <c r="L30"/>
  <c r="K9"/>
  <c r="L9"/>
  <c r="M9"/>
  <c r="Q9"/>
  <c r="T10"/>
  <c r="T14"/>
  <c r="R22"/>
  <c r="V28"/>
  <c r="AC29"/>
  <c r="AD13"/>
  <c r="AG12" l="1"/>
  <c r="AG23"/>
  <c r="AF23"/>
  <c r="AF10"/>
  <c r="AF26"/>
  <c r="AF5"/>
  <c r="AF15"/>
  <c r="AF3"/>
  <c r="AF22"/>
  <c r="AF28"/>
  <c r="AF31"/>
  <c r="AF11"/>
  <c r="AF9"/>
  <c r="AF18"/>
  <c r="AE12"/>
  <c r="AE14"/>
  <c r="AE4"/>
  <c r="AE22"/>
  <c r="AE9"/>
  <c r="AE7"/>
  <c r="AE30"/>
  <c r="AE23"/>
  <c r="AE3"/>
  <c r="AE29"/>
  <c r="AD7"/>
  <c r="AD12"/>
  <c r="AD18"/>
  <c r="AD4"/>
  <c r="AD11"/>
  <c r="AC26"/>
  <c r="AC7"/>
  <c r="AC25"/>
  <c r="AC15"/>
  <c r="AC23"/>
  <c r="AC11"/>
  <c r="AC13"/>
  <c r="AC17"/>
  <c r="AC22"/>
  <c r="AC6"/>
  <c r="AC4"/>
  <c r="AC27"/>
  <c r="AC10"/>
  <c r="AB20"/>
  <c r="AB3"/>
  <c r="AB17"/>
  <c r="AB9"/>
  <c r="AB12"/>
  <c r="AB14"/>
  <c r="AB26"/>
  <c r="AA20"/>
  <c r="AA12"/>
  <c r="AA6"/>
  <c r="AA24"/>
  <c r="AA26"/>
  <c r="AA11"/>
  <c r="AA27"/>
  <c r="AA9"/>
  <c r="AA10"/>
  <c r="AA5"/>
  <c r="Z16"/>
  <c r="Z9"/>
  <c r="Z18"/>
  <c r="Z25"/>
  <c r="Z17"/>
  <c r="Y17"/>
  <c r="Y18"/>
  <c r="Y31"/>
  <c r="Y11"/>
  <c r="Y13"/>
  <c r="Y27"/>
  <c r="Y5"/>
  <c r="Y25"/>
  <c r="Y12"/>
  <c r="Y24"/>
  <c r="Y14"/>
  <c r="Y4"/>
  <c r="Y15"/>
  <c r="Y7"/>
  <c r="Y30"/>
  <c r="X5"/>
  <c r="X29"/>
  <c r="X20"/>
  <c r="X13"/>
  <c r="X30"/>
  <c r="X24"/>
  <c r="X27"/>
  <c r="X11"/>
  <c r="W18"/>
  <c r="W7"/>
  <c r="W20"/>
  <c r="W29"/>
  <c r="W25"/>
  <c r="W11"/>
  <c r="W14"/>
  <c r="W17"/>
  <c r="W23"/>
  <c r="V30"/>
  <c r="V25"/>
  <c r="V6"/>
  <c r="V23"/>
  <c r="V17"/>
  <c r="V31"/>
  <c r="V21"/>
  <c r="V19"/>
  <c r="V5"/>
  <c r="V18"/>
  <c r="U18"/>
  <c r="U19"/>
  <c r="U11"/>
  <c r="U22"/>
  <c r="U13"/>
  <c r="U24"/>
  <c r="U21"/>
  <c r="U31"/>
  <c r="U16"/>
  <c r="U6"/>
  <c r="U23"/>
  <c r="U17"/>
  <c r="U30"/>
  <c r="U3"/>
  <c r="T29"/>
  <c r="S20"/>
  <c r="S9"/>
  <c r="S21"/>
  <c r="S19"/>
  <c r="S8"/>
  <c r="S31"/>
  <c r="S15"/>
  <c r="S22"/>
  <c r="S13"/>
  <c r="S7"/>
  <c r="S27"/>
  <c r="S10"/>
  <c r="S24"/>
  <c r="R25"/>
  <c r="R10"/>
  <c r="R17"/>
  <c r="R21"/>
  <c r="R23"/>
  <c r="R15"/>
  <c r="R8"/>
  <c r="R28"/>
  <c r="R16"/>
  <c r="R13"/>
  <c r="Q29"/>
  <c r="Q23"/>
  <c r="Q7"/>
  <c r="P30"/>
  <c r="P31"/>
  <c r="P29"/>
  <c r="P11"/>
  <c r="P16"/>
  <c r="P10"/>
  <c r="P20"/>
  <c r="P7"/>
  <c r="P24"/>
  <c r="P23"/>
  <c r="P22"/>
  <c r="P17"/>
  <c r="P18"/>
  <c r="P13"/>
  <c r="P8"/>
  <c r="P19"/>
  <c r="P15"/>
  <c r="P27"/>
  <c r="P6"/>
  <c r="O4"/>
  <c r="O30"/>
  <c r="O11"/>
  <c r="O22"/>
  <c r="O19"/>
  <c r="O10"/>
  <c r="O7"/>
  <c r="O31"/>
  <c r="O23"/>
  <c r="O14"/>
  <c r="O29"/>
  <c r="O26"/>
  <c r="O27"/>
  <c r="O6"/>
  <c r="O24"/>
  <c r="O25"/>
  <c r="N12"/>
  <c r="N24"/>
  <c r="N31"/>
  <c r="N29"/>
  <c r="N17"/>
  <c r="N5"/>
  <c r="N11"/>
  <c r="N8"/>
  <c r="N18"/>
  <c r="N4"/>
  <c r="N25"/>
  <c r="M29"/>
  <c r="M4"/>
  <c r="M26"/>
  <c r="M23"/>
  <c r="M18"/>
  <c r="M21"/>
  <c r="M12"/>
  <c r="M25"/>
  <c r="M10"/>
  <c r="M14"/>
  <c r="M3"/>
  <c r="L28"/>
  <c r="L11"/>
  <c r="L23"/>
  <c r="L29"/>
  <c r="L14"/>
  <c r="L15"/>
  <c r="L10"/>
  <c r="K7"/>
  <c r="K31"/>
  <c r="K14"/>
  <c r="K12"/>
  <c r="K6"/>
  <c r="K21"/>
  <c r="K3"/>
  <c r="K13"/>
  <c r="J24"/>
  <c r="J23"/>
  <c r="J10"/>
  <c r="J22"/>
  <c r="J20"/>
  <c r="J27"/>
  <c r="J17"/>
  <c r="J18"/>
  <c r="J19"/>
  <c r="J21"/>
  <c r="J15"/>
  <c r="J8"/>
  <c r="J13"/>
  <c r="I7"/>
  <c r="I10"/>
  <c r="I22"/>
  <c r="I3"/>
  <c r="I27"/>
  <c r="I24"/>
  <c r="I26"/>
  <c r="I14"/>
  <c r="H26"/>
  <c r="H11"/>
  <c r="H13"/>
  <c r="H6"/>
  <c r="H21"/>
  <c r="H22"/>
  <c r="H31"/>
  <c r="H19"/>
  <c r="G5"/>
  <c r="G31"/>
  <c r="G10"/>
  <c r="G16"/>
  <c r="G3"/>
  <c r="G27"/>
  <c r="F7"/>
  <c r="F18"/>
  <c r="F28"/>
  <c r="F13"/>
  <c r="F27"/>
  <c r="F5"/>
  <c r="F6"/>
  <c r="F20"/>
  <c r="F24"/>
  <c r="F17"/>
  <c r="F10"/>
  <c r="F22"/>
  <c r="F21"/>
  <c r="F14"/>
  <c r="E18"/>
  <c r="E7"/>
  <c r="E8"/>
  <c r="E23"/>
  <c r="E19"/>
  <c r="E3"/>
  <c r="E12"/>
  <c r="E26"/>
  <c r="E5"/>
  <c r="E29"/>
  <c r="E4"/>
  <c r="E11"/>
  <c r="D5"/>
  <c r="D24"/>
  <c r="D27"/>
  <c r="D14"/>
  <c r="D13"/>
  <c r="D25"/>
  <c r="D17"/>
  <c r="D16"/>
  <c r="D18"/>
  <c r="AD16"/>
  <c r="T9"/>
  <c r="D28"/>
  <c r="AD27"/>
  <c r="AD30"/>
  <c r="AD10"/>
  <c r="T5"/>
  <c r="Q4"/>
  <c r="F30"/>
  <c r="F8"/>
  <c r="T30"/>
  <c r="G28"/>
  <c r="AD21"/>
  <c r="R24"/>
  <c r="AG25" l="1"/>
  <c r="AG27"/>
  <c r="AG31"/>
  <c r="AG20"/>
  <c r="AG17"/>
  <c r="AG3"/>
  <c r="AG28"/>
  <c r="AG29"/>
  <c r="AG8"/>
  <c r="AG26"/>
  <c r="AG30"/>
  <c r="AE28"/>
  <c r="AD8"/>
  <c r="AD25"/>
  <c r="AD17"/>
  <c r="AD28"/>
  <c r="AD22"/>
  <c r="AD23"/>
  <c r="AD24"/>
  <c r="AD20"/>
  <c r="AD15"/>
  <c r="AD19"/>
  <c r="AD3"/>
  <c r="AC31"/>
  <c r="AB8"/>
  <c r="AB29"/>
  <c r="AA28"/>
  <c r="Z19"/>
  <c r="Z28"/>
  <c r="Y9"/>
  <c r="Y28"/>
  <c r="X28"/>
  <c r="X9"/>
  <c r="W31"/>
  <c r="V27"/>
  <c r="V9"/>
  <c r="U29"/>
  <c r="U25"/>
  <c r="T28"/>
  <c r="S14"/>
  <c r="R12"/>
  <c r="R4"/>
  <c r="R11"/>
  <c r="R19"/>
  <c r="R31"/>
  <c r="R20"/>
  <c r="Q15"/>
  <c r="P9"/>
  <c r="O9"/>
  <c r="N22"/>
  <c r="N23"/>
  <c r="N28"/>
  <c r="M17"/>
  <c r="M7"/>
  <c r="L7"/>
  <c r="J9"/>
  <c r="I9"/>
  <c r="H12"/>
  <c r="H29"/>
  <c r="H28"/>
  <c r="G7"/>
  <c r="F16"/>
  <c r="F3"/>
  <c r="F25"/>
  <c r="E31"/>
  <c r="E9"/>
  <c r="D29"/>
  <c r="AG6" l="1"/>
  <c r="G74" i="4" l="1"/>
  <c r="G72" l="1"/>
  <c r="AJ41" i="9" l="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E19" i="8"/>
  <c r="AD19"/>
  <c r="AC19"/>
  <c r="AB19"/>
  <c r="AA19"/>
  <c r="Z19"/>
  <c r="Y19"/>
  <c r="X19"/>
  <c r="W19"/>
  <c r="V19"/>
  <c r="U19"/>
  <c r="T19"/>
  <c r="S19"/>
  <c r="R19"/>
  <c r="Q19"/>
  <c r="P19"/>
  <c r="O19"/>
  <c r="N19"/>
  <c r="M19"/>
  <c r="L19"/>
  <c r="K19"/>
  <c r="J19"/>
  <c r="I19"/>
  <c r="H19"/>
  <c r="G19"/>
  <c r="F19"/>
  <c r="E19"/>
  <c r="D19"/>
  <c r="C19"/>
  <c r="AK72" i="4" l="1"/>
  <c r="AJ72"/>
  <c r="AI72"/>
  <c r="AH72"/>
  <c r="AG72"/>
  <c r="AF72"/>
  <c r="AE72"/>
  <c r="AD72"/>
  <c r="AC72"/>
  <c r="AB72"/>
  <c r="AA72"/>
  <c r="Z72"/>
  <c r="Y72"/>
  <c r="X72"/>
  <c r="W72"/>
  <c r="V72"/>
  <c r="U72"/>
  <c r="T72"/>
  <c r="S72"/>
  <c r="R72"/>
  <c r="Q72"/>
  <c r="P72"/>
  <c r="O72"/>
  <c r="N72"/>
  <c r="M72"/>
  <c r="L72"/>
  <c r="K72"/>
  <c r="J72"/>
  <c r="I72"/>
  <c r="AK10" l="1"/>
  <c r="AJ10"/>
  <c r="AI10"/>
  <c r="AH10"/>
  <c r="AG10"/>
  <c r="AF10"/>
  <c r="AE10"/>
  <c r="AD10"/>
  <c r="AC10"/>
  <c r="AB10"/>
  <c r="AA10"/>
  <c r="Z10"/>
  <c r="Y10"/>
  <c r="X10"/>
  <c r="W10"/>
  <c r="V10"/>
  <c r="U10"/>
  <c r="T10"/>
  <c r="S10"/>
  <c r="R10"/>
  <c r="Q10"/>
  <c r="P10"/>
  <c r="O10"/>
  <c r="N10"/>
  <c r="H74" l="1"/>
  <c r="I10"/>
  <c r="H73" l="1"/>
  <c r="M10"/>
  <c r="L10"/>
  <c r="K10"/>
  <c r="J10"/>
  <c r="H72"/>
  <c r="CA8" i="5" l="1"/>
  <c r="J38"/>
  <c r="J37"/>
  <c r="J22"/>
  <c r="J21"/>
  <c r="J9"/>
  <c r="J10"/>
  <c r="J11"/>
  <c r="J13"/>
  <c r="J14"/>
  <c r="J15"/>
  <c r="J16"/>
  <c r="J17"/>
  <c r="J18"/>
  <c r="J19"/>
  <c r="J20"/>
  <c r="J23"/>
  <c r="J24"/>
  <c r="J25"/>
  <c r="J26"/>
  <c r="J27"/>
  <c r="J28"/>
  <c r="J29"/>
  <c r="J30"/>
  <c r="J31"/>
  <c r="J32"/>
  <c r="J33"/>
  <c r="J34"/>
  <c r="J35"/>
  <c r="J36"/>
  <c r="J39"/>
  <c r="J40"/>
  <c r="J41"/>
  <c r="J42"/>
  <c r="J43"/>
  <c r="J44"/>
  <c r="J45"/>
  <c r="J46"/>
  <c r="J47"/>
  <c r="J48"/>
  <c r="J49"/>
  <c r="J50"/>
  <c r="J51"/>
  <c r="J52"/>
  <c r="J12"/>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P8"/>
  <c r="O8"/>
  <c r="N8"/>
  <c r="M8"/>
  <c r="L8"/>
  <c r="K8"/>
</calcChain>
</file>

<file path=xl/sharedStrings.xml><?xml version="1.0" encoding="utf-8"?>
<sst xmlns="http://schemas.openxmlformats.org/spreadsheetml/2006/main" count="1776" uniqueCount="582">
  <si>
    <t>4Sea Energy AS</t>
  </si>
  <si>
    <t>A/S Norske Shell</t>
  </si>
  <si>
    <t>Bayerngas Norge AS</t>
  </si>
  <si>
    <t>Bayerngas Produksjon Norge AS</t>
  </si>
  <si>
    <t>BG Norge AS</t>
  </si>
  <si>
    <t>BP Norge AS</t>
  </si>
  <si>
    <t>Brigde Energy Norge AS</t>
  </si>
  <si>
    <t>Capricorn Norge AS</t>
  </si>
  <si>
    <t>Centrica Energi NUF</t>
  </si>
  <si>
    <t>Chevron Norge AS</t>
  </si>
  <si>
    <t>Concedo ASA</t>
  </si>
  <si>
    <t>ConocoPhillips Skandinavia AS</t>
  </si>
  <si>
    <t>Core Energy AS</t>
  </si>
  <si>
    <t>Dana Petroleum Norway AS2)</t>
  </si>
  <si>
    <t>Det Norske Oljeselskap ASA</t>
  </si>
  <si>
    <t>DONG E&amp;P Norge AS</t>
  </si>
  <si>
    <t>E&amp;P Holding AS</t>
  </si>
  <si>
    <t>E.ON E&amp;P Norge AS</t>
  </si>
  <si>
    <t>Edison International Norway Branch NUF</t>
  </si>
  <si>
    <t>Eni Norge AS</t>
  </si>
  <si>
    <t>EnQuest Norge AS</t>
  </si>
  <si>
    <t>Enterprise Oil Norge AS</t>
  </si>
  <si>
    <t>Explora Petroleum AS</t>
  </si>
  <si>
    <t>ExxonMobil Expl. and Prod. Norway AS2)</t>
  </si>
  <si>
    <t>Faroe Petroleum Norge AS</t>
  </si>
  <si>
    <t>Fortis Petroleum Norway AS</t>
  </si>
  <si>
    <t>Front Exploration AS</t>
  </si>
  <si>
    <t>GDF SUEZ E&amp;P Norge AS</t>
  </si>
  <si>
    <t>Hess Norge AS</t>
  </si>
  <si>
    <t>Idemitsu Petroleum Norge AS</t>
  </si>
  <si>
    <t>Infragas Norge AS</t>
  </si>
  <si>
    <t>Lotos Expl. and Prod.  Norge AS</t>
  </si>
  <si>
    <t>Lukoil Oil Company</t>
  </si>
  <si>
    <t>Lundin Norway AS</t>
  </si>
  <si>
    <t>Maersk Oil Norway AS</t>
  </si>
  <si>
    <t>Marathon Oil Norge AS</t>
  </si>
  <si>
    <t>Nexen Exploration Norge AS</t>
  </si>
  <si>
    <t>Njord Gas Infrastructure AS</t>
  </si>
  <si>
    <t>Noreco Norway AS</t>
  </si>
  <si>
    <t>Norpipe Oil AS</t>
  </si>
  <si>
    <t>Norsea Gas AS</t>
  </si>
  <si>
    <t>Norske AEDC AS</t>
  </si>
  <si>
    <t>North Energy ASA</t>
  </si>
  <si>
    <t>Norwegian Energy Company ASA</t>
  </si>
  <si>
    <t>OMV(Norge) AS</t>
  </si>
  <si>
    <t>Petoro AS</t>
  </si>
  <si>
    <t>Petrolia Norway AS</t>
  </si>
  <si>
    <t>PGNiG Norway AS</t>
  </si>
  <si>
    <t>Premier Oil Norge AS</t>
  </si>
  <si>
    <t>Repsol Exploración SA</t>
  </si>
  <si>
    <t>Repsol Exploration Norge AS</t>
  </si>
  <si>
    <t xml:space="preserve">RN Nordic Oil AS  </t>
  </si>
  <si>
    <t>Rocksource ASA</t>
  </si>
  <si>
    <t>RWE-DEA Norge AS</t>
  </si>
  <si>
    <t>Silex Gas Norway AS</t>
  </si>
  <si>
    <t>Skagen 44 AS</t>
  </si>
  <si>
    <t>Skeie Energy AS</t>
  </si>
  <si>
    <t>Solveig Gas Norway AS</t>
  </si>
  <si>
    <t>Statoil ASA</t>
  </si>
  <si>
    <t>Stratum Energy AS</t>
  </si>
  <si>
    <t>Suncor Energy Norge AS</t>
  </si>
  <si>
    <t>Svenska Petroleum Exploration AS</t>
  </si>
  <si>
    <t>Talisman Energy Norge AS</t>
  </si>
  <si>
    <t>Total E &amp; P Norge AS</t>
  </si>
  <si>
    <t>Tullow Oil (Bream) Norge AS</t>
  </si>
  <si>
    <t>Tullow Oil Norge AS</t>
  </si>
  <si>
    <t>Valiant Petroleum Norge AS</t>
  </si>
  <si>
    <t>VNG Norge AS</t>
  </si>
  <si>
    <t>Wintershall Norge AS</t>
  </si>
  <si>
    <t>PDF</t>
  </si>
  <si>
    <t xml:space="preserve"> </t>
  </si>
  <si>
    <t>Norges Bank</t>
  </si>
  <si>
    <t>11E</t>
  </si>
  <si>
    <t>111E</t>
  </si>
  <si>
    <t>1112E1</t>
  </si>
  <si>
    <t>1112E2</t>
  </si>
  <si>
    <t>112E</t>
  </si>
  <si>
    <t>113E</t>
  </si>
  <si>
    <t>114E</t>
  </si>
  <si>
    <t>1141E</t>
  </si>
  <si>
    <t>1142E</t>
  </si>
  <si>
    <t>1143E</t>
  </si>
  <si>
    <t>1145E</t>
  </si>
  <si>
    <t>114521E</t>
  </si>
  <si>
    <t>114522E</t>
  </si>
  <si>
    <t>11451E</t>
  </si>
  <si>
    <t>115E</t>
  </si>
  <si>
    <t>1151E</t>
  </si>
  <si>
    <t>1152E</t>
  </si>
  <si>
    <t>1153E1</t>
  </si>
  <si>
    <t>116E</t>
  </si>
  <si>
    <t>12E</t>
  </si>
  <si>
    <t>1212E</t>
  </si>
  <si>
    <t>14E</t>
  </si>
  <si>
    <t>141E</t>
  </si>
  <si>
    <t>1412E</t>
  </si>
  <si>
    <t>1412E1</t>
  </si>
  <si>
    <t>1412E2</t>
  </si>
  <si>
    <t>1413E</t>
  </si>
  <si>
    <t>1415E</t>
  </si>
  <si>
    <t>1415E1</t>
  </si>
  <si>
    <t>1415E2</t>
  </si>
  <si>
    <t>1415E31</t>
  </si>
  <si>
    <t>1415E32</t>
  </si>
  <si>
    <t>1415E4</t>
  </si>
  <si>
    <t>1415E5</t>
  </si>
  <si>
    <t>142E</t>
  </si>
  <si>
    <t>1421E</t>
  </si>
  <si>
    <t>1422E</t>
  </si>
  <si>
    <t>143E</t>
  </si>
  <si>
    <t>144E1</t>
  </si>
  <si>
    <t>Les données serviront à alimenter le référentiel mondial de données ITIE, disponible sur le site Internet international de l’ITIE.</t>
  </si>
  <si>
    <t>Les champs en orange doivent obligatoirement être complétés.</t>
  </si>
  <si>
    <t>Les champs en jaune sont facultatifs.</t>
  </si>
  <si>
    <t>À propos</t>
  </si>
  <si>
    <t>Pays</t>
  </si>
  <si>
    <t>Date de début</t>
  </si>
  <si>
    <t>Date de fin</t>
  </si>
  <si>
    <t>Administrateur indépendant</t>
  </si>
  <si>
    <t>Ajouter des rangs le cas échéant pour ajouter d'autres secteurs</t>
  </si>
  <si>
    <t>Autres</t>
  </si>
  <si>
    <t>Autre fichier, lien</t>
  </si>
  <si>
    <t>S'il y a plusieurs fichiers, ajouter des rangs le cas échéant</t>
  </si>
  <si>
    <t>Nombre d'entreprises déclarantes</t>
  </si>
  <si>
    <t>Devise de la déclaration</t>
  </si>
  <si>
    <t>Ventilation des données</t>
  </si>
  <si>
    <t>Code ISO de la devise</t>
  </si>
  <si>
    <t>Taux de conversion utilisé.  1 USD =</t>
  </si>
  <si>
    <t>Par flux de revenus</t>
  </si>
  <si>
    <t>Par entreprise</t>
  </si>
  <si>
    <t>Par projet</t>
  </si>
  <si>
    <t>Informations contextuelles</t>
  </si>
  <si>
    <t>Ajouter des rangs le cas échéant</t>
  </si>
  <si>
    <t>Informations sur l'octroi et le transfert des licences</t>
  </si>
  <si>
    <t>Registre 2</t>
  </si>
  <si>
    <t>Ajouter/enlever des rangs le cas échéant, par registre</t>
  </si>
  <si>
    <t>Revenus du gouvernement tirés des entreprises extractives, par flux de revenus</t>
  </si>
  <si>
    <t>A. Classification GFS des flux de revenus</t>
  </si>
  <si>
    <t>Impôts</t>
  </si>
  <si>
    <t>Impôts sur la masse salariale et la force de travail</t>
  </si>
  <si>
    <t>Impôts sur la propriété</t>
  </si>
  <si>
    <t>Impôts sur les biens et services</t>
  </si>
  <si>
    <t>Droits d'accise</t>
  </si>
  <si>
    <t xml:space="preserve">  Impôts sur l'usage de biens/permission d'utiliser des biens ou d'exécuter des activités</t>
  </si>
  <si>
    <t>Droits de licence</t>
  </si>
  <si>
    <t>Taxes sur les émissions et la pollution</t>
  </si>
  <si>
    <t>Taxes sur les véhicules à moteur</t>
  </si>
  <si>
    <t>Taxes sur le commerce et les transactions au niveau international</t>
  </si>
  <si>
    <t xml:space="preserve">   Droits de douane et autres droits d'importation</t>
  </si>
  <si>
    <t xml:space="preserve">   Taxes sur les exportations</t>
  </si>
  <si>
    <t xml:space="preserve">   Bénéfices de monopoles fiscaux sur les ressources naturelles</t>
  </si>
  <si>
    <t>Cotisations sociales</t>
  </si>
  <si>
    <t>Cotisations patronales à la sécurité sociale</t>
  </si>
  <si>
    <t>Autre revenu</t>
  </si>
  <si>
    <t>Revenu dégagé de la propriété</t>
  </si>
  <si>
    <t xml:space="preserve">   Dividendes</t>
  </si>
  <si>
    <t xml:space="preserve">      Des entreprises d'État</t>
  </si>
  <si>
    <t xml:space="preserve">   Retraits à partir du revenu de quasi-sociétés</t>
  </si>
  <si>
    <t>Loyers</t>
  </si>
  <si>
    <t xml:space="preserve">      Redevances</t>
  </si>
  <si>
    <t xml:space="preserve">      Primes</t>
  </si>
  <si>
    <t xml:space="preserve">         Livrée/payée directement à l'État</t>
  </si>
  <si>
    <t xml:space="preserve">      Autres paiements de loyer</t>
  </si>
  <si>
    <t>Ventes de marchandises et de services</t>
  </si>
  <si>
    <t xml:space="preserve">   Ventes de marchandises et de services par des entités de l'État</t>
  </si>
  <si>
    <t xml:space="preserve">   Frais administratifs pour services gouvernementaux</t>
  </si>
  <si>
    <t>Amendes, peines et forfaits</t>
  </si>
  <si>
    <t>Transferts volontaires à l'État (donations)</t>
  </si>
  <si>
    <t xml:space="preserve">   Impôts généraux sur les biens et services (TVA, taxes sur les ventes, taxes sur le chiffre d'affaires</t>
  </si>
  <si>
    <t xml:space="preserve">   Droits d'accise</t>
  </si>
  <si>
    <t xml:space="preserve">   Droits de licence</t>
  </si>
  <si>
    <t xml:space="preserve">   Taxes sur les émissions et la pollution</t>
  </si>
  <si>
    <t xml:space="preserve">   Taxes sur les véhicules à moteur</t>
  </si>
  <si>
    <t>E. Remarques</t>
  </si>
  <si>
    <t>B. Flux de revenus</t>
  </si>
  <si>
    <t>Intitulé du flux de revenus dans le pays</t>
  </si>
  <si>
    <t>Investissements financiers directs de l'État (Petoro)</t>
  </si>
  <si>
    <t>C. Entreprises</t>
  </si>
  <si>
    <t>Matières premières</t>
  </si>
  <si>
    <t>Nom juridique</t>
  </si>
  <si>
    <t>N° identification</t>
  </si>
  <si>
    <t>Pétrole/gaz</t>
  </si>
  <si>
    <t>Enregistrer les chiffres tels que fournis par le gouvernement, corrigés après l'exercice de rapprochement.</t>
  </si>
  <si>
    <t>Sous-totaux</t>
  </si>
  <si>
    <t>inclus</t>
  </si>
  <si>
    <t>sans objet</t>
  </si>
  <si>
    <t>non inclus</t>
  </si>
  <si>
    <t>Registre de la propriété réelle disponible au public</t>
  </si>
  <si>
    <t>Registre des contrats disponible au public</t>
  </si>
  <si>
    <t>Modèle pour le résumé des données du rapport ITIE</t>
  </si>
  <si>
    <t>Conformément à la Norme ITIE § 5.3.b :</t>
  </si>
  <si>
    <t>« Des données résumées de chaque rapport ITIE devront être communiquées au Secrétariat international par voie électronique en respectant le format de déclaration standard préétabli par le Secrétariat international. »</t>
  </si>
  <si>
    <t>Date de publication du rapport ITIE (c.-à-d. date où il a été rendu public)</t>
  </si>
  <si>
    <t>Minier</t>
  </si>
  <si>
    <t>Liens Internet vers le rapport ITIE, sur le site Internet national de l'ITIE</t>
  </si>
  <si>
    <t>Nombre d'entités de l'État déclarantes</t>
  </si>
  <si>
    <t>Secteurs couverts</t>
  </si>
  <si>
    <t>Si non, fournir une brève explication.</t>
  </si>
  <si>
    <t>Registre public des licences, pétrole</t>
  </si>
  <si>
    <t>Registre public des licences, minerais</t>
  </si>
  <si>
    <t>(C) énumération des entreprises qui font une déclaration, (D) enregistrement des paiements par flux de revenus et par entreprise, et (E) toute remarque justifiant les informations fournies.</t>
  </si>
  <si>
    <t>Cette feuille de travail couvre les éléments suivants: (A) identification de l'inclusion ou non d'un flux de revenus dans le rapport ITIE, (B) énumération des flux de revenus en fonction de leur classification correspondante,</t>
  </si>
  <si>
    <t>Codes GFS des flux de revenus issus des entreprises extractives</t>
  </si>
  <si>
    <t>Impôts sur le revenu, le bénéfice et les plus-values</t>
  </si>
  <si>
    <t xml:space="preserve">   Impôts ordinaires sur le revenu, le bénéfice et les plus-values</t>
  </si>
  <si>
    <t>Inclus dans le rapport ITIE</t>
  </si>
  <si>
    <t xml:space="preserve">   Impôts extraordinaires sur le revenu, le bénéfice et les plus-values</t>
  </si>
  <si>
    <t>Impôts généraux sur les biens et services (TVA, taxe sur les ventes, taxe sur le chiffre d'affaires</t>
  </si>
  <si>
    <t xml:space="preserve">   Bénéfices des monopoles fiscaux sur les ressources naturelles</t>
  </si>
  <si>
    <t>Autres impôts payés par les entreprises exploitant des ressources naturelles</t>
  </si>
  <si>
    <t xml:space="preserve">      Issus de la participation de l'État (fonds propres)</t>
  </si>
  <si>
    <t xml:space="preserve">      Droits associés à la production (en nature ou en espèces)</t>
  </si>
  <si>
    <t xml:space="preserve">         Livrée/payée à une/des entreprise(s) d'État</t>
  </si>
  <si>
    <t xml:space="preserve">      Transferts obligatoires à l'État (infrastructures et autres éléments)</t>
  </si>
  <si>
    <t>Inscrire le nom des entreprises incluses dans le rapport ITIE. Ajouter des colonnes le cas échéant.</t>
  </si>
  <si>
    <t>Exemple : rapport ITIE 2012 de la Norvège.</t>
  </si>
  <si>
    <t>Indiquer si le flux de revenus est « inclus », « sans objet » ou « non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t>
  </si>
  <si>
    <t>Les chiffres relatifs aux paiements décomposés par impôt ordinaire et impôt spécial ne sont pas disponibles. Par conséquent, les chiffres de la catégorie « Impôt spécial » comprennent aussi l'impôt sur les sociétés.</t>
  </si>
  <si>
    <t>La partie 1 couvre les informations essentielles à propos du rapport.</t>
  </si>
  <si>
    <t>La partie 2 concerne la disponibilité des données contextuelles, conformément aux Exigences n° 3 et n° 4.</t>
  </si>
  <si>
    <t>Le modèle comporte trois parties (feuilles de travail) :</t>
  </si>
  <si>
    <t>Année fiscale couverte par le rapport</t>
  </si>
  <si>
    <t>Pétrolier</t>
  </si>
  <si>
    <t>Gazier</t>
  </si>
  <si>
    <t>La partie 3 couvre les données relatives aux revenus du gouvernement, ventilées par flux de revenus et par entreprise. On trouvera un exemple de cette dernière partie complétée, avec les données du rapport ITIE 2012 de la Norvège, dans la dernière feuille de travail.</t>
  </si>
  <si>
    <t>Dividendes dégagés de la propriété de Statoil</t>
  </si>
  <si>
    <t>Nom</t>
  </si>
  <si>
    <t>Organisation</t>
  </si>
  <si>
    <t>Adresse électronique</t>
  </si>
  <si>
    <t>Coordonnées de la personne qui a rempli ce formulaire</t>
  </si>
  <si>
    <t>Contribution des industries extractives à l'économie (3.4)</t>
  </si>
  <si>
    <t xml:space="preserve">Modifier l'entrée sélectionnée par défaut dans la colonne « unité » le cas échéant. </t>
  </si>
  <si>
    <t>USD</t>
  </si>
  <si>
    <t>Pétrole, volume</t>
  </si>
  <si>
    <t>Matière première 4, volume</t>
  </si>
  <si>
    <r>
      <rPr>
        <i/>
        <sz val="10"/>
        <color theme="1"/>
        <rFont val="Calibri"/>
        <family val="2"/>
        <scheme val="minor"/>
      </rPr>
      <t>Ajouter/enlever des rangs le cas échéant, par matière première.</t>
    </r>
    <r>
      <rPr>
        <sz val="10"/>
        <color theme="1"/>
        <rFont val="Calibri"/>
        <family val="2"/>
        <scheme val="minor"/>
      </rPr>
      <t xml:space="preserve"> </t>
    </r>
  </si>
  <si>
    <t>Unité</t>
  </si>
  <si>
    <t>URL direct vers la source ou, si celle-ci n'est pas disponible, vers la section du rapport ITIE</t>
  </si>
  <si>
    <t>Gaz, volume</t>
  </si>
  <si>
    <t>Volume et valeur des exportations (3.5.b)</t>
  </si>
  <si>
    <t xml:space="preserve">Ajouter/enlever des rangs le cas échéant, par matière première. </t>
  </si>
  <si>
    <t>Répartition des revenus tirés des industries extractives (3.7.a)</t>
  </si>
  <si>
    <t>Les revenus extractifs sont-ils enregistrés dans le budget/les comptes du gouvernement ?</t>
  </si>
  <si>
    <t>Registre des licences (3.9)</t>
  </si>
  <si>
    <t>Ajouter des rangs le cas échéant, par registre</t>
  </si>
  <si>
    <t>Octroi des licences (3.10)</t>
  </si>
  <si>
    <t>Propriété réelle (3.11)</t>
  </si>
  <si>
    <t>Contrats (3.12)</t>
  </si>
  <si>
    <t>Les contrats sont-ils divulgués ?</t>
  </si>
  <si>
    <t>Le rapport prend-il en compte la politique du gouvernement concernant la divulgation des contrats ?</t>
  </si>
  <si>
    <t xml:space="preserve">Vente de la part de production revenant à l'État ou autres ventes perçues en nature (4.1.c) </t>
  </si>
  <si>
    <t>Le rapport prend-il cette question en compte ?</t>
  </si>
  <si>
    <t>Total des revenus perçus ?</t>
  </si>
  <si>
    <t>Fourniture d'infrastructures et accords de troc (4.1.d)</t>
  </si>
  <si>
    <t>Dépenses sociales (4.1.e)</t>
  </si>
  <si>
    <t>Modifier l'entrée sélectionnée par défaut dans la colonne « unité » le cas échéant.</t>
  </si>
  <si>
    <t>Le rapport prend-il en compte les dépenses sociales ?</t>
  </si>
  <si>
    <t>Le rapport prend-il en compte les revenus provenant du transport ?</t>
  </si>
  <si>
    <t>Revenus provenant du transport (4.1.f)</t>
  </si>
  <si>
    <t>Transferts infranationaux (4.2.e)</t>
  </si>
  <si>
    <t>Le rapport prend-il en compte les transferts infranationaux ?</t>
  </si>
  <si>
    <t>Le rapport prend-il en compte les paiements infranationaux ?</t>
  </si>
  <si>
    <t>Paiements infranationaux (4.2.d)</t>
  </si>
  <si>
    <t>Unité monétaire</t>
  </si>
  <si>
    <t>Exemple : 1 000 NOK</t>
  </si>
  <si>
    <t>Revenus, tels que divulgués par le gouvernement</t>
  </si>
  <si>
    <t>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Dans la troisième colonne, inscrivez le chiffre total de chaque flux de revenus tel que divulgué par le gouvernement, qui inclut également les revenus qui n'ont pas été rapprochés.</t>
  </si>
  <si>
    <t>TOTAL, rapproché</t>
  </si>
  <si>
    <t>D. Revenus rapprochés par flux de revenus et par entreprise</t>
  </si>
  <si>
    <t xml:space="preserve">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Dans la troisième colonne, inscrivez le chiffre total de chaque flux de revenus tel que divulgué par le gouvernement, qui inclut également les revenus qui n'ont pas été rapprochés. </t>
  </si>
  <si>
    <t>La Norvège est un cas particulier en ce que les payments effectués par toutes les entreprises sont rapprochés jusqu'à zéro. Dans la plupart des pays, les chiffres fournis dans la section (B) et le sous-total indiqué en (D) seront différents.</t>
  </si>
  <si>
    <t xml:space="preserve">TOTAL, divulgué par le gouvernement </t>
  </si>
  <si>
    <t>Selskapsskatt [1]</t>
  </si>
  <si>
    <t>Oljeskattekontoret (Bureau des impôts du pétrole)</t>
  </si>
  <si>
    <t>Oljeskattekontoret (Bureau des impôts du pétrole )</t>
  </si>
  <si>
    <t>Oljedirektoratet (Direction norvégienne du pétrole)</t>
  </si>
  <si>
    <t>Toll- og avgiftsdirektoratet (Direction des douanes)</t>
  </si>
  <si>
    <t>Volume et valeur de la production (3.5.a)</t>
  </si>
  <si>
    <t>Si oui, indiquer le lien vers les comptes du gouvernement où sont enregistrés les revenus.</t>
  </si>
  <si>
    <t>Indiquer le lien vers les autres rapports financiers où sont enregistrés les revenus.</t>
  </si>
  <si>
    <t>Si incomplet ou non disponible, donner une explication.</t>
  </si>
  <si>
    <t>Volume total vendu ? (Préciser l'unité, ajouter des rangs le cas échéant)</t>
  </si>
  <si>
    <t>Si oui, quel est le montant total des revenus perçus ?</t>
  </si>
  <si>
    <t>Entrée. Si oui, donner une référence de la section afférente dans le rapport ITIE.</t>
  </si>
  <si>
    <t>Entrée</t>
  </si>
  <si>
    <t>Nom de l'organisme gouvernemental destinataire</t>
  </si>
  <si>
    <t>TOTAL, divulgué par le gouvernement</t>
  </si>
  <si>
    <t>Særskatt (impôt spécial) [1]</t>
  </si>
  <si>
    <t>Arealavgift (taxe sur la zone)</t>
  </si>
  <si>
    <t>CO2 avgift (taxe sur le CO2)</t>
  </si>
  <si>
    <t>NOX avgift (taxe sur le NOX)</t>
  </si>
  <si>
    <t>Version 1.1 du 5 mars 2015</t>
  </si>
  <si>
    <r>
      <t xml:space="preserve">Le présent formulaire modèle devra être rempli intégralement par le secrétariat national et </t>
    </r>
    <r>
      <rPr>
        <u/>
        <sz val="11"/>
        <color rgb="FF000000"/>
        <rFont val="Calibri"/>
        <family val="2"/>
        <scheme val="minor"/>
      </rPr>
      <t>retourné par courrier électronique</t>
    </r>
    <r>
      <rPr>
        <sz val="11"/>
        <color rgb="FF000000"/>
        <rFont val="Calibri"/>
        <family val="2"/>
        <scheme val="minor"/>
      </rPr>
      <t xml:space="preserve"> au Secrétariat international de l’ITIE suite à la publication du rapport.</t>
    </r>
  </si>
  <si>
    <t>Fichier de données électronique (csv, Excel)</t>
  </si>
  <si>
    <t>PIB - industries extractives (valeur ajoutée brute)</t>
  </si>
  <si>
    <t>PIB - tous secteurs</t>
  </si>
  <si>
    <t xml:space="preserve">Revenus du gouvernement - venat des industries extractives </t>
  </si>
  <si>
    <t xml:space="preserve">Revenus du gouvernement - tous secteurs </t>
  </si>
  <si>
    <t>Exportations - industries extractives</t>
  </si>
  <si>
    <t>Exportations - tous secteurs</t>
  </si>
  <si>
    <t>B. Flux de revenus (y compris ceux non rapprochés)</t>
  </si>
  <si>
    <t xml:space="preserve">Indiquer si le flux de revenus est « inclus et rapproché », « inclus et rapproché en partie » ou « inclus et non rapproché »,  « non applicable », « pas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 </t>
  </si>
  <si>
    <t>Commentaires</t>
  </si>
  <si>
    <t xml:space="preserve">Le Secrétariat international peut prodiguer conseils et soutien sur demande. Veuillez le contacter à </t>
  </si>
  <si>
    <t>data@eiti.org</t>
  </si>
  <si>
    <t>Politique relative aux données ouvertes</t>
  </si>
  <si>
    <t>Pétrole, valeur</t>
  </si>
  <si>
    <t>LNG, volume</t>
  </si>
  <si>
    <t>NGL, volume</t>
  </si>
  <si>
    <t>Charbon, volume</t>
  </si>
  <si>
    <t>Or, volume</t>
  </si>
  <si>
    <t>Cuivre, volume</t>
  </si>
  <si>
    <t>Gaz, valeur</t>
  </si>
  <si>
    <t>LNG, valeur</t>
  </si>
  <si>
    <t>NGL, valeur</t>
  </si>
  <si>
    <t>Charbon, valeur</t>
  </si>
  <si>
    <t>Or, valeur</t>
  </si>
  <si>
    <t>Cuivre, valeur</t>
  </si>
  <si>
    <t>Matière première 4, valeur</t>
  </si>
  <si>
    <t>Sm3</t>
  </si>
  <si>
    <t>Sm3 o.e.</t>
  </si>
  <si>
    <t>Tonnes</t>
  </si>
  <si>
    <t>&lt;Select unit&gt;</t>
  </si>
  <si>
    <t>Company identifier name/source</t>
  </si>
  <si>
    <t>Secteur</t>
  </si>
  <si>
    <t>Inclus et rapproché</t>
  </si>
  <si>
    <t>Miniere</t>
  </si>
  <si>
    <t>Pétrole</t>
  </si>
  <si>
    <t>Tchad</t>
  </si>
  <si>
    <t>Moore&amp;Stephens</t>
  </si>
  <si>
    <t>Oui</t>
  </si>
  <si>
    <t>Non</t>
  </si>
  <si>
    <t>Transport pétrolier-Raffinage</t>
  </si>
  <si>
    <t>Ahmed Zouari</t>
  </si>
  <si>
    <t>Ahmed.Zouari@moorestephens.com</t>
  </si>
  <si>
    <t>Barils</t>
  </si>
  <si>
    <t>En partie</t>
  </si>
  <si>
    <t>No.</t>
  </si>
  <si>
    <t>Nom de la société</t>
  </si>
  <si>
    <t>NIU</t>
  </si>
  <si>
    <t>Adresse physique</t>
  </si>
  <si>
    <t>Date de création</t>
  </si>
  <si>
    <t>Activité principale</t>
  </si>
  <si>
    <t>Les EF de 2015 ont fait l'objet d'un audit</t>
  </si>
  <si>
    <t>SHT</t>
  </si>
  <si>
    <t>9008665Q</t>
  </si>
  <si>
    <t>BP 6179 N'DJAMENA TCHAD</t>
  </si>
  <si>
    <t>Commercialisation des produits pétroliers</t>
  </si>
  <si>
    <t>SHT PCCL</t>
  </si>
  <si>
    <t>NC</t>
  </si>
  <si>
    <t>Esso</t>
  </si>
  <si>
    <t>C/O EEPCI-BP 694 N'Djamena</t>
  </si>
  <si>
    <t>Mai 1977 au TCHAD</t>
  </si>
  <si>
    <t>Recherche, Exploration et Production Pétrolière</t>
  </si>
  <si>
    <t>Petronas</t>
  </si>
  <si>
    <t>CNPC</t>
  </si>
  <si>
    <t>Cliveden Petroleum</t>
  </si>
  <si>
    <t>Petrochad Mangara</t>
  </si>
  <si>
    <t>107, Rue Kaltouma Nguembang (3050) Klepmat, BP  2929 N'Djamena</t>
  </si>
  <si>
    <t>14 Juin 2011, N'Djamena</t>
  </si>
  <si>
    <t>Exploration de la production de pétrole brut</t>
  </si>
  <si>
    <t>Griffiths Energy DOH</t>
  </si>
  <si>
    <t>10 Mai 2012, N'Djamena</t>
  </si>
  <si>
    <t>Exploration pétrolière</t>
  </si>
  <si>
    <t>Griffiths Energy CHAD</t>
  </si>
  <si>
    <t>11 Avril 2011, N'Djamena</t>
  </si>
  <si>
    <t xml:space="preserve">Glencore Exploration (Doséo/Borogop) Limited </t>
  </si>
  <si>
    <t>Glencore Exploration (DOB/DOI) Limited</t>
  </si>
  <si>
    <t>Glencore Energy UK Limited</t>
  </si>
  <si>
    <t>50 Berkeley Street, London</t>
  </si>
  <si>
    <t>Regalis Petroleum</t>
  </si>
  <si>
    <t>Quartier Klepmat, B.P 5894, Rue 3256, Porte 65, N’Djamena (TCHAD)</t>
  </si>
  <si>
    <t>25 Mai 2013, N'Djamena</t>
  </si>
  <si>
    <t>Exploration &amp; Production</t>
  </si>
  <si>
    <t>UHC</t>
  </si>
  <si>
    <t>Rue 1033 General Daoud Soumaine Quartier Aérogare, BP 2784 N’Djamena</t>
  </si>
  <si>
    <t>07 Novembre 2012, N’Djamena</t>
  </si>
  <si>
    <t>Recherche des Hydrocarbures liquide et gazeux</t>
  </si>
  <si>
    <t>OPIC</t>
  </si>
  <si>
    <t>BP  1155 N'Ndjamena-Tchad</t>
  </si>
  <si>
    <t>Recherche d'hydrocarbures</t>
  </si>
  <si>
    <t>Global Petroleum</t>
  </si>
  <si>
    <t>ERHC</t>
  </si>
  <si>
    <t>SOTEC</t>
  </si>
  <si>
    <t>Farcha ZI BP 902 N'Djaména TCHAD</t>
  </si>
  <si>
    <t>1991 à N'Djaména</t>
  </si>
  <si>
    <t>Exploitation des Carrières</t>
  </si>
  <si>
    <t>ARAB CONTRACTORS</t>
  </si>
  <si>
    <t>SCHL</t>
  </si>
  <si>
    <t>SONACIM</t>
  </si>
  <si>
    <t xml:space="preserve">CGCOC GROUP </t>
  </si>
  <si>
    <t>SOROUBAT</t>
  </si>
  <si>
    <t>SOGEA SATOM</t>
  </si>
  <si>
    <t>TEKTON MINERAL</t>
  </si>
  <si>
    <t xml:space="preserve">Quartier Dembe, Rue du 10 Octobre </t>
  </si>
  <si>
    <t>Recherche et exploitation des minéraux</t>
  </si>
  <si>
    <t>TOTCO</t>
  </si>
  <si>
    <t>3223 Rue d’Abeche - B.P 6321- Ndjamena -Tchad</t>
  </si>
  <si>
    <t>9 Juillet 1998 - Doba Tchad</t>
  </si>
  <si>
    <t>Transport d'hydrocarbures par pipeline</t>
  </si>
  <si>
    <t>COTCO</t>
  </si>
  <si>
    <t>M089700006137L</t>
  </si>
  <si>
    <t>255, Rue Toyota (Rue 1.239), Bonapriso, B.P. 3738 Douala</t>
  </si>
  <si>
    <t>19/08/1997 A DOUALA</t>
  </si>
  <si>
    <t>Petrochad Transportation LTD</t>
  </si>
  <si>
    <t>107, Rue Kaltouma Nguembang (3050) Klepmat, BP  2929 N'Djamena, Tchad</t>
  </si>
  <si>
    <t>23 Avril 2013, N'Djamena</t>
  </si>
  <si>
    <t>Transport de pétrole brut par pipelines</t>
  </si>
  <si>
    <t>Société de Raffinage de N’Djamena (SRN)</t>
  </si>
  <si>
    <t>Raffinage du Pétrole Brut</t>
  </si>
  <si>
    <t>SRN</t>
  </si>
  <si>
    <t>Mines</t>
  </si>
  <si>
    <t>Transport pétrolier</t>
  </si>
  <si>
    <t>Pétrole raffiné</t>
  </si>
  <si>
    <t>Mapping données résumées</t>
  </si>
  <si>
    <t>Flux rapport</t>
  </si>
  <si>
    <t>Code mapping</t>
  </si>
  <si>
    <t>Row Labels</t>
  </si>
  <si>
    <t>Grand Total</t>
  </si>
  <si>
    <t>Sum of SHT</t>
  </si>
  <si>
    <t>Sum of SHT PCCL</t>
  </si>
  <si>
    <t>Sum of Esso</t>
  </si>
  <si>
    <t>Sum of Petronas</t>
  </si>
  <si>
    <t>Sum of CNPC</t>
  </si>
  <si>
    <t>Sum of Cliveden Petroleum</t>
  </si>
  <si>
    <t>Sum of Petrochad Mangara</t>
  </si>
  <si>
    <t>Sum of Griffiths Energy DOH</t>
  </si>
  <si>
    <t>Sum of Griffiths Energy CHAD</t>
  </si>
  <si>
    <t xml:space="preserve">Sum of Glencore Exploration (Doséo/Borogop) Limited </t>
  </si>
  <si>
    <t>Sum of Glencore Exploration (DOB/DOI) Limited</t>
  </si>
  <si>
    <t>Sum of Glencore Energy UK Limited</t>
  </si>
  <si>
    <t>Sum of Regalis Petroleum</t>
  </si>
  <si>
    <t>Sum of UHC</t>
  </si>
  <si>
    <t>Sum of OPIC</t>
  </si>
  <si>
    <t>Sum of Global Petroleum</t>
  </si>
  <si>
    <t>Sum of ERHC</t>
  </si>
  <si>
    <t>Sum of SOTEC</t>
  </si>
  <si>
    <t>Sum of ARAB CONTRACTORS</t>
  </si>
  <si>
    <t>Sum of SCHL</t>
  </si>
  <si>
    <t>Sum of SONACIM</t>
  </si>
  <si>
    <t xml:space="preserve">Sum of CGCOC GROUP </t>
  </si>
  <si>
    <t>Sum of SOROUBAT</t>
  </si>
  <si>
    <t>Sum of SOGEA SATOM</t>
  </si>
  <si>
    <t>Sum of TEKTON MINERAL</t>
  </si>
  <si>
    <t>Sum of TOTCO</t>
  </si>
  <si>
    <t>Sum of COTCO</t>
  </si>
  <si>
    <t>Sum of Petrochad Transportation LTD</t>
  </si>
  <si>
    <t>Sum of SRN</t>
  </si>
  <si>
    <t>Flux en nature collectés par la SHT</t>
  </si>
  <si>
    <t>Flux en nature collectés par la SHT PCCL</t>
  </si>
  <si>
    <t xml:space="preserve">Vente du pétrole collectés par la SHT </t>
  </si>
  <si>
    <t>Vente du pétrole collectés par la SHT PCCL</t>
  </si>
  <si>
    <t>Redevance superficiaire</t>
  </si>
  <si>
    <t>Impôt direct sur les bénéfices</t>
  </si>
  <si>
    <t>IS libératoire</t>
  </si>
  <si>
    <t>IRPP</t>
  </si>
  <si>
    <t>Contribution de la patente</t>
  </si>
  <si>
    <t>Taxe d'apprentissage et formation professionnelle</t>
  </si>
  <si>
    <t>Dividendes versés à l'Etat</t>
  </si>
  <si>
    <t>Taxe forfaitaire</t>
  </si>
  <si>
    <t>Droit fixe</t>
  </si>
  <si>
    <t>Redressements fiscaux</t>
  </si>
  <si>
    <t>Redevance statistique à l'exportation</t>
  </si>
  <si>
    <t>Redevance statistique à l'importation</t>
  </si>
  <si>
    <t>Taxe d’extraction (fortage et taxe minière)</t>
  </si>
  <si>
    <t>TVA</t>
  </si>
  <si>
    <t>Redevance ARSAT</t>
  </si>
  <si>
    <t>Bonus de Signature</t>
  </si>
  <si>
    <t>Droit de passage</t>
  </si>
  <si>
    <t>Bonus d’attribution d’autorisation d’exploitation</t>
  </si>
  <si>
    <t>Taxe foncière</t>
  </si>
  <si>
    <t>Pénalité de non-exécution de contrat</t>
  </si>
  <si>
    <t xml:space="preserve">Taxe sur cession d’actif </t>
  </si>
  <si>
    <t>Retenue à la source (IRCM)</t>
  </si>
  <si>
    <t>Prélèvement sur les plus-values de cession</t>
  </si>
  <si>
    <t>Contribution à la formation du personnel du MEP</t>
  </si>
  <si>
    <t>Taxe sur la Valeur Ajoutée (douanes)</t>
  </si>
  <si>
    <t xml:space="preserve">Taxe communautaire d'intégration (TCI) </t>
  </si>
  <si>
    <t>Taxe de préférence communautaire (TCP)</t>
  </si>
  <si>
    <t xml:space="preserve">Contribution communautaire d'intégration (CCI) </t>
  </si>
  <si>
    <t>Droit de Douane à l’Importation (DDI)</t>
  </si>
  <si>
    <t xml:space="preserve">Taxe Ad valorem </t>
  </si>
  <si>
    <t>Taxe de bornage</t>
  </si>
  <si>
    <t>Frais de présentation du rapport annuel</t>
  </si>
  <si>
    <t xml:space="preserve">Taxe sur la Protection de l’environnement. </t>
  </si>
  <si>
    <t>Cotisation patronale</t>
  </si>
  <si>
    <t>Autres paiements significatifs</t>
  </si>
  <si>
    <t>Flux</t>
  </si>
  <si>
    <t>1415E3</t>
  </si>
  <si>
    <t>Inclus et non rapproché</t>
  </si>
  <si>
    <t>Code</t>
  </si>
  <si>
    <t>Total</t>
  </si>
  <si>
    <t>Ventes de marchandises et de services par des entités de l'État</t>
  </si>
  <si>
    <t>Livrée/payée à une/des entreprise(s) d'État</t>
  </si>
  <si>
    <t>Des entreprises d'État</t>
  </si>
  <si>
    <t>Taxes sur les exportations</t>
  </si>
  <si>
    <t>PCT</t>
  </si>
  <si>
    <t>Ministère du Pétrole et de l'Energie</t>
  </si>
  <si>
    <t>Direction Générale du Trésor et de la Compabilité Publique</t>
  </si>
  <si>
    <t>CNPS</t>
  </si>
  <si>
    <t xml:space="preserve">Les flux collectés par le MEP sont gérés par le ministère </t>
  </si>
  <si>
    <t>6.2. Paiements sociaux</t>
  </si>
  <si>
    <t>3.3.2. L’accord de troc avec la société CNPCI Ltd</t>
  </si>
  <si>
    <t>En numéraire</t>
  </si>
  <si>
    <t>En Nature</t>
  </si>
  <si>
    <t>Société des Hydrocarbures du Tchad</t>
  </si>
  <si>
    <t>China National Petroleum Corporation International</t>
  </si>
  <si>
    <t>Cameroun Oil Transportation Company</t>
  </si>
  <si>
    <t>Overseas Petroleum and Investment Corporation</t>
  </si>
  <si>
    <t>Société de Concassage de Hadjer Lamis</t>
  </si>
  <si>
    <t>Société de Raffinage de N’Djamena</t>
  </si>
  <si>
    <t>Tchad Oil Transportation Company</t>
  </si>
  <si>
    <t>United Hydrocarbon Chad</t>
  </si>
  <si>
    <t>Société d'exploitation Tchadienne des Carrières</t>
  </si>
  <si>
    <t>Société des Hydrocarbures du Tchad Petroleum Chad Company Limited</t>
  </si>
  <si>
    <t>Numéro de l'identifiant Fiscal NIF</t>
  </si>
  <si>
    <t>Non disponible</t>
  </si>
  <si>
    <t>Les revenus suivants ne sont pas pris en compte dans le tableau ci-dessus en application des instructions de reporting</t>
  </si>
  <si>
    <t>Taxe retenue à la source des sous-traitants/IS Libératoire</t>
  </si>
  <si>
    <t>Paiements sociaux</t>
  </si>
  <si>
    <t>N°</t>
  </si>
  <si>
    <t>Société</t>
  </si>
  <si>
    <t xml:space="preserve">Dépenses sociales </t>
  </si>
  <si>
    <t>Bénéficiaire</t>
  </si>
  <si>
    <t>Région du bénéficiaire</t>
  </si>
  <si>
    <t>Date</t>
  </si>
  <si>
    <t>Montant</t>
  </si>
  <si>
    <t xml:space="preserve">Ecole de BAO </t>
  </si>
  <si>
    <t>LORE</t>
  </si>
  <si>
    <t>Grenier Communautaire pour les villages</t>
  </si>
  <si>
    <t>Badila</t>
  </si>
  <si>
    <t>Mangara</t>
  </si>
  <si>
    <t>Bemangra</t>
  </si>
  <si>
    <t>Communauté</t>
  </si>
  <si>
    <t>Puits d'eau communautaires pour les village</t>
  </si>
  <si>
    <t>Bureau des agents de liaison communautaires</t>
  </si>
  <si>
    <t>SOS villages</t>
  </si>
  <si>
    <t>SARH</t>
  </si>
  <si>
    <t>Ministère de l’Energie et du Pétrole</t>
  </si>
  <si>
    <t>Ministère de l’Energie du Pétrole</t>
  </si>
  <si>
    <t>Hôpital Mère et enfant</t>
  </si>
  <si>
    <t>N'DJAMENA</t>
  </si>
  <si>
    <t>Association Tchadienne des anciens élèves de L’ENA-France</t>
  </si>
  <si>
    <t>Initiative pour la Transparence des Industries Extractives (ITIE)</t>
  </si>
  <si>
    <t>ONRTV</t>
  </si>
  <si>
    <t>HCC Tchad (Haut Conseil de la Communication Tchad)</t>
  </si>
  <si>
    <t>Dépenses liées à la construction des écoles</t>
  </si>
  <si>
    <t>Mayo Kébi ouest</t>
  </si>
  <si>
    <t>Sans objet</t>
  </si>
  <si>
    <t>Communes et préfectures</t>
  </si>
  <si>
    <t>na</t>
  </si>
  <si>
    <t>NA</t>
  </si>
  <si>
    <t>https://repository.openoil.net/wiki/Chad</t>
  </si>
  <si>
    <t>La mise en ligne des registres public des licences est en cours d'après les ministères des mines et du pétroles, ils sont disponible au niveau du rapport dans les annexes 8 à 10</t>
  </si>
  <si>
    <t>http://finances.gouv.td/index.php/publications/lois-des-finances</t>
  </si>
  <si>
    <t>Ciment, valeur</t>
  </si>
  <si>
    <t>Ciment, volume</t>
  </si>
  <si>
    <t>Nous n'avons pas d'estimation de la valeur de la production du ciment</t>
  </si>
  <si>
    <t>http://itie-tchad.org/politique-des-donnees-ouvertes/politique-des-donnees-ouvertes/</t>
  </si>
  <si>
    <t>http://itie-tchad.org/rapport/</t>
  </si>
  <si>
    <t>3.6.2. Contribution dans le budget de l’Etat</t>
  </si>
  <si>
    <t>La direction Générale des Impôts (DGI)</t>
  </si>
  <si>
    <t>Le taux utilisé est le taux moyen du USD/FCFA au cours de l'année 2016 issu du site internet suivant :https://www.oanda.com/fx-for-business/historical-rates</t>
  </si>
  <si>
    <t>3.5 Contribution du secteur extractif</t>
  </si>
  <si>
    <t>1.5. La production du secteur extractif en 2016</t>
  </si>
  <si>
    <t>6.3. Exportations du secteur extractif</t>
  </si>
  <si>
    <t>TOFE 2016</t>
  </si>
  <si>
    <t>Budget de l'Etat pour 2016</t>
  </si>
  <si>
    <t>3.1.4/3.1.3/3.2.2d,e,f</t>
  </si>
  <si>
    <t>3.1.5/3.2.2g</t>
  </si>
  <si>
    <t>Annexe 19</t>
  </si>
  <si>
    <t>Voir annexe 19 pour l'ensemble des liens publics</t>
  </si>
  <si>
    <t>3.1.6. Participation de l’Etat dans le secteur des hydrocarbures</t>
  </si>
  <si>
    <t>5.1.2. Flux en numéraire</t>
  </si>
  <si>
    <t>6.5. Transferts infranationaux</t>
  </si>
  <si>
    <t>Autres flux</t>
  </si>
  <si>
    <t xml:space="preserve">Meige International </t>
  </si>
  <si>
    <t xml:space="preserve">CHAD CONSTRUCTION MATERIEL S.A « CCM » </t>
  </si>
  <si>
    <t xml:space="preserve">Société SERDAR TCHAD </t>
  </si>
  <si>
    <t>ETEP</t>
  </si>
  <si>
    <t>Taxe</t>
  </si>
  <si>
    <t>Total en Numéraire</t>
  </si>
</sst>
</file>

<file path=xl/styles.xml><?xml version="1.0" encoding="utf-8"?>
<styleSheet xmlns="http://schemas.openxmlformats.org/spreadsheetml/2006/main">
  <numFmts count="7">
    <numFmt numFmtId="43" formatCode="_-* #,##0.00\ _€_-;\-* #,##0.00\ _€_-;_-* &quot;-&quot;??\ _€_-;_-@_-"/>
    <numFmt numFmtId="164" formatCode="_ * #,##0.00_ ;_ * \-#,##0.00_ ;_ * &quot;-&quot;??_ ;_ @_ "/>
    <numFmt numFmtId="165" formatCode="yyyy\-mm\-dd;@"/>
    <numFmt numFmtId="166" formatCode="_ * #,##0_ ;_ * \-#,##0_ ;_ * &quot;-&quot;??_ ;_ @_ "/>
    <numFmt numFmtId="167" formatCode="#,##0_ ;[Red]\-#,##0\ "/>
    <numFmt numFmtId="168" formatCode="_-* #,##0\ _€_-;\-* #,##0\ _€_-;_-* &quot;-&quot;??\ _€_-;_-@_-"/>
    <numFmt numFmtId="169" formatCode="#,##0_);\(&quot;&quot;#,##0\);_-* &quot;-&quot;??_-;_-@_-"/>
  </numFmts>
  <fonts count="49">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u/>
      <sz val="10"/>
      <color rgb="FFFF0000"/>
      <name val="Calibri"/>
      <family val="2"/>
      <scheme val="minor"/>
    </font>
    <font>
      <sz val="20"/>
      <color theme="1"/>
      <name val="Calibri"/>
      <family val="2"/>
    </font>
    <font>
      <sz val="10"/>
      <color rgb="FFFF0000"/>
      <name val="Calibri (Body)"/>
    </font>
    <font>
      <b/>
      <sz val="16"/>
      <color rgb="FF000000"/>
      <name val="Calibri (Body)"/>
    </font>
    <font>
      <sz val="16"/>
      <color rgb="FF000000"/>
      <name val="Calibri"/>
      <family val="2"/>
      <scheme val="minor"/>
    </font>
    <font>
      <i/>
      <sz val="11"/>
      <color rgb="FF000000"/>
      <name val="Calibri"/>
      <family val="2"/>
      <scheme val="minor"/>
    </font>
    <font>
      <sz val="11"/>
      <color rgb="FF000000"/>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i/>
      <sz val="11"/>
      <color theme="1"/>
      <name val="Calibri"/>
      <family val="2"/>
      <scheme val="minor"/>
    </font>
    <font>
      <sz val="12"/>
      <color theme="1"/>
      <name val="Cambria"/>
      <family val="1"/>
    </font>
    <font>
      <b/>
      <sz val="16"/>
      <color rgb="FF000000"/>
      <name val="Times New Roman"/>
      <family val="1"/>
    </font>
    <font>
      <sz val="11"/>
      <color rgb="FF000000"/>
      <name val="Calibri"/>
      <family val="2"/>
    </font>
    <font>
      <i/>
      <sz val="10"/>
      <color rgb="FF000000"/>
      <name val="Calibri"/>
      <family val="2"/>
      <scheme val="minor"/>
    </font>
    <font>
      <u/>
      <sz val="11"/>
      <color rgb="FF000000"/>
      <name val="Calibri"/>
      <family val="2"/>
      <scheme val="minor"/>
    </font>
    <font>
      <b/>
      <sz val="16"/>
      <color theme="1"/>
      <name val="Calibri"/>
      <family val="2"/>
    </font>
    <font>
      <i/>
      <sz val="10"/>
      <color theme="1"/>
      <name val="Calibri"/>
      <family val="2"/>
    </font>
    <font>
      <b/>
      <sz val="11"/>
      <color rgb="FF3F3F3F"/>
      <name val="Calibri"/>
      <family val="2"/>
      <scheme val="minor"/>
    </font>
    <font>
      <b/>
      <i/>
      <sz val="10"/>
      <color rgb="FF3F3F3F"/>
      <name val="Calibri"/>
      <family val="2"/>
      <scheme val="minor"/>
    </font>
    <font>
      <sz val="12"/>
      <color theme="1"/>
      <name val="Calibri"/>
      <family val="2"/>
      <scheme val="minor"/>
    </font>
    <font>
      <b/>
      <sz val="8"/>
      <color rgb="FFFFFFFF"/>
      <name val="Arial"/>
      <family val="2"/>
    </font>
    <font>
      <sz val="8"/>
      <color rgb="FF000000"/>
      <name val="Arial"/>
      <family val="2"/>
    </font>
    <font>
      <sz val="8"/>
      <color theme="1"/>
      <name val="Arial"/>
      <family val="2"/>
    </font>
    <font>
      <sz val="10"/>
      <name val="Arial"/>
      <family val="2"/>
    </font>
    <font>
      <sz val="8"/>
      <name val="Arial"/>
      <family val="2"/>
    </font>
    <font>
      <sz val="10"/>
      <color theme="1"/>
      <name val="Arial"/>
      <family val="2"/>
    </font>
    <font>
      <b/>
      <sz val="12"/>
      <color theme="1"/>
      <name val="Calibri"/>
    </font>
    <font>
      <b/>
      <sz val="8"/>
      <color theme="1"/>
      <name val="Arial"/>
      <family val="2"/>
    </font>
    <font>
      <b/>
      <sz val="8"/>
      <color theme="0"/>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
      <patternFill patternType="solid">
        <fgColor rgb="FF244061"/>
        <bgColor indexed="64"/>
      </patternFill>
    </fill>
    <fill>
      <patternFill patternType="solid">
        <fgColor rgb="FFB4C6E7"/>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203764"/>
        <bgColor indexed="64"/>
      </patternFill>
    </fill>
    <fill>
      <patternFill patternType="solid">
        <fgColor rgb="FFA6A6A6"/>
        <bgColor indexed="64"/>
      </patternFill>
    </fill>
    <fill>
      <patternFill patternType="solid">
        <fgColor rgb="FFBFBFBF"/>
        <bgColor indexed="64"/>
      </patternFill>
    </fill>
  </fills>
  <borders count="46">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ck">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medium">
        <color auto="1"/>
      </left>
      <right style="thick">
        <color auto="1"/>
      </right>
      <top/>
      <bottom style="thin">
        <color auto="1"/>
      </bottom>
      <diagonal/>
    </border>
    <border>
      <left/>
      <right style="thick">
        <color auto="1"/>
      </right>
      <top/>
      <bottom style="thick">
        <color auto="1"/>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bottom/>
      <diagonal/>
    </border>
    <border>
      <left/>
      <right style="thick">
        <color auto="1"/>
      </right>
      <top style="thin">
        <color auto="1"/>
      </top>
      <bottom/>
      <diagonal/>
    </border>
    <border>
      <left style="thin">
        <color auto="1"/>
      </left>
      <right style="thin">
        <color auto="1"/>
      </right>
      <top/>
      <bottom style="thick">
        <color auto="1"/>
      </bottom>
      <diagonal/>
    </border>
    <border>
      <left style="medium">
        <color indexed="64"/>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auto="1"/>
      </right>
      <top style="thin">
        <color rgb="FF7F7F7F"/>
      </top>
      <bottom/>
      <diagonal/>
    </border>
    <border>
      <left/>
      <right style="thin">
        <color rgb="FF7F7F7F"/>
      </right>
      <top/>
      <bottom/>
      <diagonal/>
    </border>
    <border>
      <left style="thin">
        <color rgb="FF7F7F7F"/>
      </left>
      <right/>
      <top/>
      <bottom/>
      <diagonal/>
    </border>
    <border>
      <left style="thin">
        <color rgb="FF7F7F7F"/>
      </left>
      <right/>
      <top/>
      <bottom style="thin">
        <color rgb="FF7F7F7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0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3" borderId="6" applyNumberForma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7" fillId="13" borderId="39" applyNumberFormat="0" applyAlignment="0" applyProtection="0"/>
    <xf numFmtId="164" fontId="39" fillId="0" borderId="0" applyFont="0" applyFill="0" applyBorder="0" applyAlignment="0" applyProtection="0"/>
    <xf numFmtId="43" fontId="39" fillId="0" borderId="0" applyFont="0" applyFill="0" applyBorder="0" applyAlignment="0" applyProtection="0"/>
    <xf numFmtId="0" fontId="43" fillId="0" borderId="0"/>
    <xf numFmtId="0" fontId="45" fillId="0" borderId="0"/>
  </cellStyleXfs>
  <cellXfs count="350">
    <xf numFmtId="0" fontId="0" fillId="0" borderId="0" xfId="0"/>
    <xf numFmtId="0" fontId="1" fillId="0" borderId="0" xfId="0" applyFont="1"/>
    <xf numFmtId="0" fontId="1" fillId="2" borderId="1" xfId="0" applyFont="1" applyFill="1" applyBorder="1" applyAlignment="1">
      <alignment vertical="top" wrapText="1"/>
    </xf>
    <xf numFmtId="0" fontId="1" fillId="0" borderId="0" xfId="0" applyFont="1" applyAlignment="1">
      <alignment vertical="top"/>
    </xf>
    <xf numFmtId="0" fontId="2" fillId="0" borderId="0" xfId="0" applyFont="1" applyBorder="1" applyAlignment="1">
      <alignment vertical="center" wrapText="1"/>
    </xf>
    <xf numFmtId="0" fontId="1" fillId="0" borderId="0" xfId="0" applyFont="1" applyBorder="1" applyAlignment="1">
      <alignment vertical="center" wrapText="1"/>
    </xf>
    <xf numFmtId="0" fontId="3" fillId="0" borderId="0" xfId="0" applyFont="1" applyBorder="1" applyAlignment="1">
      <alignment vertical="center" wrapText="1"/>
    </xf>
    <xf numFmtId="0" fontId="1" fillId="0" borderId="0" xfId="0" applyFont="1" applyBorder="1"/>
    <xf numFmtId="0" fontId="1" fillId="0" borderId="8" xfId="0" applyFont="1" applyBorder="1"/>
    <xf numFmtId="0" fontId="1" fillId="0" borderId="10" xfId="0" applyFont="1" applyBorder="1"/>
    <xf numFmtId="0" fontId="1" fillId="0" borderId="8" xfId="0" applyFont="1" applyBorder="1" applyAlignment="1">
      <alignment vertical="center" wrapText="1"/>
    </xf>
    <xf numFmtId="0" fontId="3" fillId="0" borderId="8" xfId="0" applyFont="1" applyBorder="1" applyAlignment="1">
      <alignment vertical="center" wrapText="1"/>
    </xf>
    <xf numFmtId="0" fontId="1" fillId="0" borderId="13" xfId="0" applyFont="1" applyBorder="1" applyAlignment="1">
      <alignment vertical="center" wrapText="1"/>
    </xf>
    <xf numFmtId="0" fontId="2" fillId="0" borderId="2" xfId="0" applyFont="1" applyBorder="1" applyAlignment="1">
      <alignment horizontal="right"/>
    </xf>
    <xf numFmtId="0" fontId="2" fillId="0" borderId="9" xfId="0" applyFont="1" applyBorder="1" applyAlignment="1">
      <alignment horizontal="right"/>
    </xf>
    <xf numFmtId="0" fontId="1" fillId="0" borderId="7" xfId="0" applyFont="1" applyBorder="1"/>
    <xf numFmtId="0" fontId="1" fillId="0" borderId="0" xfId="0" applyFont="1" applyAlignment="1">
      <alignment horizontal="right"/>
    </xf>
    <xf numFmtId="3" fontId="9" fillId="0" borderId="0" xfId="0" applyNumberFormat="1" applyFont="1"/>
    <xf numFmtId="0" fontId="1" fillId="0" borderId="4" xfId="0" applyFont="1" applyBorder="1"/>
    <xf numFmtId="0" fontId="8" fillId="0" borderId="3" xfId="0" applyFont="1" applyBorder="1"/>
    <xf numFmtId="0" fontId="2" fillId="0" borderId="2" xfId="0" applyFont="1" applyBorder="1" applyAlignment="1">
      <alignment horizontal="right" wrapText="1"/>
    </xf>
    <xf numFmtId="0" fontId="8" fillId="0" borderId="3" xfId="0" applyFont="1" applyBorder="1" applyAlignment="1">
      <alignment vertical="center" wrapText="1"/>
    </xf>
    <xf numFmtId="0" fontId="1" fillId="0" borderId="2" xfId="0" applyFont="1" applyBorder="1" applyAlignment="1">
      <alignment vertical="center" wrapText="1"/>
    </xf>
    <xf numFmtId="0" fontId="8" fillId="0" borderId="7" xfId="0" applyFont="1" applyBorder="1" applyAlignment="1">
      <alignment vertical="center" wrapText="1"/>
    </xf>
    <xf numFmtId="0" fontId="3" fillId="0" borderId="4" xfId="0" applyFont="1" applyBorder="1"/>
    <xf numFmtId="0" fontId="10" fillId="0" borderId="0" xfId="0" applyFont="1" applyAlignment="1">
      <alignment horizontal="left" vertical="center" wrapText="1"/>
    </xf>
    <xf numFmtId="0" fontId="10" fillId="0" borderId="0" xfId="0" applyFont="1" applyAlignment="1">
      <alignment horizontal="left" wrapText="1"/>
    </xf>
    <xf numFmtId="0" fontId="11" fillId="0" borderId="0" xfId="0" applyFont="1"/>
    <xf numFmtId="0" fontId="10" fillId="0" borderId="10" xfId="0" applyFont="1" applyBorder="1"/>
    <xf numFmtId="0" fontId="10" fillId="0" borderId="15" xfId="0" applyFont="1" applyBorder="1"/>
    <xf numFmtId="0" fontId="10" fillId="0" borderId="0" xfId="0" applyFont="1"/>
    <xf numFmtId="0" fontId="10" fillId="0" borderId="4" xfId="0" applyFont="1" applyBorder="1"/>
    <xf numFmtId="0" fontId="10" fillId="0" borderId="0" xfId="0" applyFont="1" applyBorder="1"/>
    <xf numFmtId="0" fontId="12" fillId="0" borderId="0" xfId="0" applyFont="1" applyAlignment="1">
      <alignment horizontal="left" wrapText="1"/>
    </xf>
    <xf numFmtId="0" fontId="14" fillId="0" borderId="0" xfId="0" applyFont="1"/>
    <xf numFmtId="0" fontId="14" fillId="0" borderId="4" xfId="0" applyFont="1" applyBorder="1"/>
    <xf numFmtId="0" fontId="14" fillId="0" borderId="15" xfId="0" applyFont="1" applyBorder="1"/>
    <xf numFmtId="0" fontId="10" fillId="0" borderId="17" xfId="0" applyFont="1" applyBorder="1"/>
    <xf numFmtId="0" fontId="13" fillId="0" borderId="15" xfId="0" applyFont="1" applyBorder="1"/>
    <xf numFmtId="0" fontId="12" fillId="6" borderId="0" xfId="0" applyFont="1" applyFill="1" applyBorder="1" applyAlignment="1">
      <alignment horizontal="left" wrapText="1"/>
    </xf>
    <xf numFmtId="0" fontId="13" fillId="0" borderId="0" xfId="0" applyFont="1" applyBorder="1"/>
    <xf numFmtId="0" fontId="15" fillId="0" borderId="0" xfId="0" applyFont="1" applyBorder="1"/>
    <xf numFmtId="0" fontId="16" fillId="0" borderId="0" xfId="128" applyFont="1"/>
    <xf numFmtId="0" fontId="15"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8" borderId="0" xfId="0" applyFont="1" applyFill="1" applyAlignment="1">
      <alignment horizontal="left" vertical="center"/>
    </xf>
    <xf numFmtId="0" fontId="10"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2" fillId="7" borderId="0" xfId="0" applyFont="1" applyFill="1" applyAlignment="1">
      <alignment vertical="center"/>
    </xf>
    <xf numFmtId="0" fontId="22" fillId="9" borderId="0" xfId="0" applyFont="1" applyFill="1" applyAlignment="1">
      <alignment vertical="center"/>
    </xf>
    <xf numFmtId="0" fontId="22" fillId="9" borderId="0" xfId="0" applyFont="1" applyFill="1" applyAlignment="1">
      <alignment horizontal="left" vertical="center"/>
    </xf>
    <xf numFmtId="0" fontId="19" fillId="0" borderId="0" xfId="0" applyFont="1" applyAlignme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6" fillId="3" borderId="12" xfId="27" applyFont="1" applyBorder="1" applyAlignment="1">
      <alignment vertical="center" wrapText="1"/>
    </xf>
    <xf numFmtId="0" fontId="10" fillId="5" borderId="18" xfId="0" applyFont="1" applyFill="1" applyBorder="1" applyAlignment="1">
      <alignment horizontal="left" wrapText="1"/>
    </xf>
    <xf numFmtId="165" fontId="10" fillId="4" borderId="16" xfId="0" applyNumberFormat="1" applyFont="1" applyFill="1" applyBorder="1" applyAlignment="1">
      <alignment horizontal="left" wrapText="1"/>
    </xf>
    <xf numFmtId="0" fontId="10" fillId="4" borderId="16" xfId="0" applyFont="1" applyFill="1" applyBorder="1" applyAlignment="1">
      <alignment horizontal="left" wrapText="1"/>
    </xf>
    <xf numFmtId="0" fontId="10" fillId="5" borderId="16" xfId="0" applyFont="1" applyFill="1" applyBorder="1" applyAlignment="1">
      <alignment horizontal="left" wrapText="1"/>
    </xf>
    <xf numFmtId="0" fontId="1" fillId="0" borderId="0" xfId="0" applyFont="1" applyBorder="1" applyAlignment="1">
      <alignment vertical="top" wrapText="1"/>
    </xf>
    <xf numFmtId="0" fontId="3" fillId="0" borderId="0" xfId="0" applyFont="1" applyBorder="1" applyAlignment="1">
      <alignment vertical="top" wrapText="1"/>
    </xf>
    <xf numFmtId="0" fontId="1" fillId="0" borderId="5" xfId="0" applyFont="1" applyBorder="1" applyAlignment="1">
      <alignment vertical="top" wrapText="1"/>
    </xf>
    <xf numFmtId="0" fontId="2" fillId="0" borderId="9" xfId="0" applyFont="1" applyBorder="1" applyAlignment="1">
      <alignment vertical="top"/>
    </xf>
    <xf numFmtId="0" fontId="2" fillId="0" borderId="11" xfId="0" applyFont="1" applyBorder="1" applyAlignment="1">
      <alignment vertical="center" wrapText="1"/>
    </xf>
    <xf numFmtId="0" fontId="2" fillId="0" borderId="9" xfId="0" applyFont="1" applyBorder="1" applyAlignment="1">
      <alignment vertical="center" wrapText="1"/>
    </xf>
    <xf numFmtId="3" fontId="9" fillId="0" borderId="10" xfId="0" applyNumberFormat="1" applyFont="1" applyBorder="1"/>
    <xf numFmtId="0" fontId="3" fillId="0" borderId="11" xfId="0" applyFont="1" applyBorder="1" applyAlignment="1">
      <alignment horizontal="right"/>
    </xf>
    <xf numFmtId="3" fontId="3" fillId="0" borderId="8" xfId="0" applyNumberFormat="1" applyFont="1" applyBorder="1" applyAlignment="1">
      <alignment vertical="center" wrapText="1"/>
    </xf>
    <xf numFmtId="0" fontId="0" fillId="10" borderId="0" xfId="0" applyFill="1" applyBorder="1" applyAlignment="1">
      <alignment wrapText="1"/>
    </xf>
    <xf numFmtId="0" fontId="0" fillId="10" borderId="8" xfId="0" applyFill="1" applyBorder="1" applyAlignment="1">
      <alignment wrapText="1"/>
    </xf>
    <xf numFmtId="0" fontId="1" fillId="10" borderId="0" xfId="0" applyFont="1" applyFill="1" applyBorder="1"/>
    <xf numFmtId="0" fontId="23" fillId="10" borderId="0" xfId="0" applyFont="1" applyFill="1"/>
    <xf numFmtId="0" fontId="23" fillId="10" borderId="8" xfId="0" applyFont="1" applyFill="1" applyBorder="1"/>
    <xf numFmtId="0" fontId="1" fillId="10" borderId="10" xfId="0" applyFont="1" applyFill="1" applyBorder="1"/>
    <xf numFmtId="0" fontId="1" fillId="10" borderId="11" xfId="0" applyFont="1" applyFill="1" applyBorder="1"/>
    <xf numFmtId="0" fontId="1" fillId="0" borderId="2" xfId="0" applyFont="1" applyFill="1" applyBorder="1" applyAlignment="1">
      <alignment vertical="center" wrapText="1"/>
    </xf>
    <xf numFmtId="0" fontId="1" fillId="0" borderId="8" xfId="0" applyFont="1" applyFill="1" applyBorder="1" applyAlignment="1">
      <alignment vertical="center" wrapText="1"/>
    </xf>
    <xf numFmtId="0" fontId="2" fillId="0" borderId="2" xfId="0" applyFont="1" applyFill="1" applyBorder="1" applyAlignment="1">
      <alignment vertical="center" wrapText="1"/>
    </xf>
    <xf numFmtId="0" fontId="2" fillId="0" borderId="8" xfId="0" applyFont="1" applyFill="1" applyBorder="1" applyAlignment="1">
      <alignment vertical="center" wrapText="1"/>
    </xf>
    <xf numFmtId="0" fontId="1" fillId="0" borderId="11"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top"/>
    </xf>
    <xf numFmtId="0" fontId="2" fillId="2" borderId="2" xfId="0" applyFont="1" applyFill="1" applyBorder="1" applyAlignment="1">
      <alignment horizontal="left" vertical="top"/>
    </xf>
    <xf numFmtId="0" fontId="24" fillId="2" borderId="2" xfId="0" applyFont="1" applyFill="1" applyBorder="1" applyAlignment="1">
      <alignment horizontal="left" vertical="top" wrapText="1"/>
    </xf>
    <xf numFmtId="0" fontId="24" fillId="0" borderId="0" xfId="0" applyFont="1" applyBorder="1" applyAlignment="1">
      <alignment vertical="top"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8" fillId="0" borderId="0" xfId="0" applyFont="1" applyAlignment="1">
      <alignment horizontal="left"/>
    </xf>
    <xf numFmtId="0" fontId="8" fillId="0" borderId="0" xfId="0" applyFont="1" applyAlignment="1">
      <alignment vertical="top"/>
    </xf>
    <xf numFmtId="0" fontId="23" fillId="10" borderId="0" xfId="0" applyFont="1" applyFill="1" applyBorder="1"/>
    <xf numFmtId="0" fontId="26" fillId="7" borderId="0" xfId="0" applyFont="1" applyFill="1"/>
    <xf numFmtId="0" fontId="28" fillId="0" borderId="0" xfId="0" applyFont="1" applyAlignment="1"/>
    <xf numFmtId="0" fontId="27" fillId="0" borderId="0" xfId="0" applyFont="1" applyAlignment="1">
      <alignment vertical="top"/>
    </xf>
    <xf numFmtId="0" fontId="27" fillId="0" borderId="2" xfId="0" applyFont="1" applyBorder="1"/>
    <xf numFmtId="3" fontId="13" fillId="0" borderId="0" xfId="0" applyNumberFormat="1" applyFont="1"/>
    <xf numFmtId="0" fontId="14" fillId="0" borderId="0" xfId="0" applyFont="1" applyBorder="1"/>
    <xf numFmtId="0" fontId="10" fillId="6" borderId="0" xfId="0" applyFont="1" applyFill="1" applyBorder="1" applyAlignment="1">
      <alignment horizontal="left" wrapText="1"/>
    </xf>
    <xf numFmtId="0" fontId="13" fillId="0" borderId="10" xfId="0" applyFont="1" applyBorder="1"/>
    <xf numFmtId="0" fontId="29" fillId="0" borderId="0" xfId="0" applyFont="1"/>
    <xf numFmtId="0" fontId="30" fillId="0" borderId="0" xfId="0" applyFont="1" applyAlignment="1">
      <alignment vertical="center"/>
    </xf>
    <xf numFmtId="0" fontId="32" fillId="0" borderId="0" xfId="0" applyFont="1" applyAlignment="1">
      <alignment vertical="center"/>
    </xf>
    <xf numFmtId="0" fontId="32" fillId="10" borderId="0" xfId="0" applyFont="1" applyFill="1" applyAlignment="1">
      <alignment vertical="center"/>
    </xf>
    <xf numFmtId="0" fontId="31" fillId="0" borderId="0" xfId="0" applyFont="1"/>
    <xf numFmtId="0" fontId="21" fillId="0" borderId="0" xfId="0" applyFont="1"/>
    <xf numFmtId="0" fontId="22" fillId="0" borderId="0" xfId="0" applyFont="1"/>
    <xf numFmtId="0" fontId="32" fillId="5" borderId="0" xfId="0" applyFont="1" applyFill="1" applyAlignment="1">
      <alignment vertical="center"/>
    </xf>
    <xf numFmtId="165" fontId="10" fillId="4" borderId="23" xfId="0" applyNumberFormat="1" applyFont="1" applyFill="1" applyBorder="1" applyAlignment="1">
      <alignment horizontal="left" wrapText="1"/>
    </xf>
    <xf numFmtId="165" fontId="10" fillId="4" borderId="24" xfId="0" applyNumberFormat="1" applyFont="1" applyFill="1" applyBorder="1" applyAlignment="1">
      <alignment horizontal="left" wrapText="1"/>
    </xf>
    <xf numFmtId="165" fontId="10" fillId="4" borderId="25" xfId="0" applyNumberFormat="1" applyFont="1" applyFill="1" applyBorder="1" applyAlignment="1">
      <alignment horizontal="left" wrapText="1"/>
    </xf>
    <xf numFmtId="0" fontId="10" fillId="5" borderId="25" xfId="0" applyFont="1" applyFill="1" applyBorder="1" applyAlignment="1">
      <alignment horizontal="left" wrapText="1"/>
    </xf>
    <xf numFmtId="165" fontId="10" fillId="4" borderId="26" xfId="0" applyNumberFormat="1" applyFont="1" applyFill="1" applyBorder="1" applyAlignment="1">
      <alignment horizontal="left" wrapText="1"/>
    </xf>
    <xf numFmtId="0" fontId="33" fillId="0" borderId="0" xfId="0" applyFont="1" applyBorder="1"/>
    <xf numFmtId="0" fontId="10" fillId="5" borderId="26" xfId="0" applyFont="1" applyFill="1" applyBorder="1" applyAlignment="1">
      <alignment horizontal="left" wrapText="1"/>
    </xf>
    <xf numFmtId="165" fontId="10" fillId="4" borderId="27" xfId="0" applyNumberFormat="1" applyFont="1" applyFill="1" applyBorder="1" applyAlignment="1">
      <alignment horizontal="left" wrapText="1"/>
    </xf>
    <xf numFmtId="165" fontId="10" fillId="4" borderId="17" xfId="0" applyNumberFormat="1" applyFont="1" applyFill="1" applyBorder="1" applyAlignment="1">
      <alignment horizontal="left" wrapText="1"/>
    </xf>
    <xf numFmtId="165" fontId="10" fillId="11" borderId="17" xfId="0" applyNumberFormat="1" applyFont="1" applyFill="1" applyBorder="1" applyAlignment="1">
      <alignment horizontal="left" wrapText="1"/>
    </xf>
    <xf numFmtId="0" fontId="10" fillId="5" borderId="17" xfId="0" applyFont="1" applyFill="1" applyBorder="1" applyAlignment="1">
      <alignment horizontal="left" wrapText="1"/>
    </xf>
    <xf numFmtId="0" fontId="10" fillId="4" borderId="17" xfId="0" applyFont="1" applyFill="1" applyBorder="1" applyAlignment="1">
      <alignment horizontal="left" wrapText="1"/>
    </xf>
    <xf numFmtId="165" fontId="10" fillId="5" borderId="30" xfId="0" applyNumberFormat="1" applyFont="1" applyFill="1" applyBorder="1" applyAlignment="1">
      <alignment horizontal="left" wrapText="1"/>
    </xf>
    <xf numFmtId="0" fontId="10" fillId="4" borderId="28" xfId="0" applyFont="1" applyFill="1" applyBorder="1" applyAlignment="1">
      <alignment horizontal="left" vertical="center"/>
    </xf>
    <xf numFmtId="0" fontId="10" fillId="4" borderId="22" xfId="0" applyFont="1" applyFill="1" applyBorder="1" applyAlignment="1">
      <alignment horizontal="left" wrapText="1"/>
    </xf>
    <xf numFmtId="0" fontId="10" fillId="4" borderId="19" xfId="0" applyFont="1" applyFill="1" applyBorder="1" applyAlignment="1">
      <alignment horizontal="left" wrapText="1"/>
    </xf>
    <xf numFmtId="0" fontId="10" fillId="4" borderId="35" xfId="0" applyFont="1" applyFill="1" applyBorder="1" applyAlignment="1">
      <alignment horizontal="left" vertical="center"/>
    </xf>
    <xf numFmtId="0" fontId="10" fillId="4" borderId="36" xfId="0" applyFont="1" applyFill="1" applyBorder="1" applyAlignment="1">
      <alignment horizontal="left" wrapText="1"/>
    </xf>
    <xf numFmtId="0" fontId="10" fillId="4" borderId="37" xfId="0" applyFont="1" applyFill="1" applyBorder="1" applyAlignment="1">
      <alignment horizontal="left" vertical="center"/>
    </xf>
    <xf numFmtId="0" fontId="1" fillId="0" borderId="33" xfId="0" applyFont="1" applyBorder="1"/>
    <xf numFmtId="0" fontId="8" fillId="0" borderId="31" xfId="0" applyFont="1" applyBorder="1"/>
    <xf numFmtId="0" fontId="2" fillId="0" borderId="0" xfId="0" applyFont="1" applyFill="1" applyBorder="1" applyAlignment="1">
      <alignment vertical="center" wrapText="1"/>
    </xf>
    <xf numFmtId="0" fontId="8" fillId="0" borderId="4" xfId="0" applyFont="1" applyBorder="1" applyAlignment="1">
      <alignment vertical="center" wrapText="1"/>
    </xf>
    <xf numFmtId="0" fontId="2" fillId="0" borderId="10" xfId="0" applyFont="1" applyBorder="1" applyAlignment="1">
      <alignment vertical="center" wrapText="1"/>
    </xf>
    <xf numFmtId="0" fontId="1" fillId="0" borderId="9" xfId="0" applyFont="1" applyFill="1" applyBorder="1" applyAlignment="1">
      <alignment vertical="center" wrapText="1"/>
    </xf>
    <xf numFmtId="0" fontId="1" fillId="0" borderId="0" xfId="0" applyFont="1" applyFill="1" applyBorder="1" applyAlignment="1">
      <alignment vertical="center" wrapText="1"/>
    </xf>
    <xf numFmtId="0" fontId="1" fillId="0" borderId="10" xfId="0" applyFont="1" applyFill="1" applyBorder="1" applyAlignment="1">
      <alignment vertical="center" wrapText="1"/>
    </xf>
    <xf numFmtId="0" fontId="2" fillId="0" borderId="11" xfId="0" applyFont="1" applyFill="1" applyBorder="1" applyAlignment="1">
      <alignment vertical="center" wrapText="1"/>
    </xf>
    <xf numFmtId="0" fontId="2" fillId="12" borderId="0" xfId="0" applyFont="1" applyFill="1" applyBorder="1" applyAlignment="1">
      <alignment horizontal="right"/>
    </xf>
    <xf numFmtId="3" fontId="2" fillId="12" borderId="0" xfId="0" applyNumberFormat="1" applyFont="1" applyFill="1" applyBorder="1"/>
    <xf numFmtId="0" fontId="1" fillId="0" borderId="0" xfId="0" applyFont="1" applyAlignment="1">
      <alignment horizontal="left" indent="2"/>
    </xf>
    <xf numFmtId="0" fontId="3" fillId="0" borderId="0" xfId="0" applyFont="1" applyBorder="1" applyAlignment="1">
      <alignment horizontal="left" vertical="top" indent="2"/>
    </xf>
    <xf numFmtId="0" fontId="1" fillId="0" borderId="0" xfId="0" applyFont="1" applyBorder="1" applyAlignment="1">
      <alignment horizontal="left" indent="2"/>
    </xf>
    <xf numFmtId="0" fontId="0" fillId="0" borderId="0" xfId="0" applyBorder="1" applyAlignment="1">
      <alignment horizontal="left" indent="2"/>
    </xf>
    <xf numFmtId="0" fontId="27" fillId="0" borderId="0" xfId="0" applyFont="1" applyBorder="1" applyAlignment="1">
      <alignment vertical="top"/>
    </xf>
    <xf numFmtId="0" fontId="1" fillId="12" borderId="0" xfId="0" applyFont="1" applyFill="1" applyBorder="1"/>
    <xf numFmtId="3" fontId="1" fillId="0" borderId="8" xfId="0" applyNumberFormat="1" applyFont="1" applyBorder="1" applyAlignment="1">
      <alignment vertical="center" wrapText="1"/>
    </xf>
    <xf numFmtId="3" fontId="1" fillId="0" borderId="8" xfId="0" applyNumberFormat="1" applyFont="1" applyFill="1" applyBorder="1" applyAlignment="1">
      <alignment vertical="center" wrapText="1"/>
    </xf>
    <xf numFmtId="0" fontId="13" fillId="0" borderId="0" xfId="0" applyFont="1" applyAlignment="1">
      <alignment horizontal="left" wrapText="1"/>
    </xf>
    <xf numFmtId="0" fontId="38" fillId="13" borderId="39" xfId="298" applyFont="1" applyAlignment="1">
      <alignment horizontal="left" vertical="center" wrapText="1"/>
    </xf>
    <xf numFmtId="0" fontId="4" fillId="0" borderId="0" xfId="128" applyAlignment="1">
      <alignment vertical="center"/>
    </xf>
    <xf numFmtId="0" fontId="1" fillId="10" borderId="8" xfId="0" applyFont="1" applyFill="1" applyBorder="1"/>
    <xf numFmtId="49" fontId="23" fillId="5" borderId="0" xfId="0" applyNumberFormat="1" applyFont="1" applyFill="1" applyBorder="1" applyAlignment="1">
      <alignment vertical="center"/>
    </xf>
    <xf numFmtId="49" fontId="23" fillId="5" borderId="8" xfId="0" applyNumberFormat="1" applyFont="1" applyFill="1" applyBorder="1" applyAlignment="1">
      <alignment vertical="center"/>
    </xf>
    <xf numFmtId="0" fontId="2" fillId="0" borderId="31" xfId="0" applyFont="1" applyBorder="1" applyAlignment="1">
      <alignment vertical="center" wrapText="1"/>
    </xf>
    <xf numFmtId="0" fontId="0" fillId="5" borderId="35" xfId="0" applyFill="1" applyBorder="1" applyAlignment="1">
      <alignment vertical="center" wrapText="1"/>
    </xf>
    <xf numFmtId="0" fontId="0" fillId="5" borderId="33" xfId="0" applyFill="1" applyBorder="1" applyAlignment="1">
      <alignment vertical="center" wrapText="1"/>
    </xf>
    <xf numFmtId="3" fontId="3" fillId="0" borderId="35" xfId="0" applyNumberFormat="1" applyFont="1" applyBorder="1" applyAlignment="1">
      <alignment vertical="center" wrapText="1"/>
    </xf>
    <xf numFmtId="0" fontId="23" fillId="7" borderId="0" xfId="0" applyFont="1" applyFill="1" applyBorder="1" applyAlignment="1">
      <alignment wrapText="1"/>
    </xf>
    <xf numFmtId="0" fontId="23" fillId="7" borderId="8" xfId="0" applyFont="1" applyFill="1" applyBorder="1" applyAlignment="1">
      <alignment wrapText="1"/>
    </xf>
    <xf numFmtId="3" fontId="13" fillId="0" borderId="0" xfId="0" applyNumberFormat="1" applyFont="1" applyBorder="1"/>
    <xf numFmtId="0" fontId="3" fillId="0" borderId="33" xfId="0" applyFont="1" applyBorder="1" applyAlignment="1">
      <alignment horizontal="right"/>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3" fontId="9" fillId="0" borderId="0" xfId="0" applyNumberFormat="1" applyFont="1" applyBorder="1"/>
    <xf numFmtId="166" fontId="2" fillId="12" borderId="0" xfId="299" applyNumberFormat="1" applyFont="1" applyFill="1" applyBorder="1" applyAlignment="1">
      <alignment horizontal="right"/>
    </xf>
    <xf numFmtId="166" fontId="10" fillId="4" borderId="18" xfId="299" applyNumberFormat="1" applyFont="1" applyFill="1" applyBorder="1" applyAlignment="1">
      <alignment horizontal="left" wrapText="1"/>
    </xf>
    <xf numFmtId="166" fontId="10" fillId="4" borderId="28" xfId="299" applyNumberFormat="1" applyFont="1" applyFill="1" applyBorder="1" applyAlignment="1">
      <alignment horizontal="left" wrapText="1"/>
    </xf>
    <xf numFmtId="166" fontId="10" fillId="4" borderId="20" xfId="299" applyNumberFormat="1" applyFont="1" applyFill="1" applyBorder="1" applyAlignment="1">
      <alignment horizontal="left" wrapText="1"/>
    </xf>
    <xf numFmtId="0" fontId="10" fillId="4" borderId="14" xfId="0" applyFont="1" applyFill="1" applyBorder="1" applyAlignment="1">
      <alignment horizontal="left" wrapText="1"/>
    </xf>
    <xf numFmtId="165" fontId="10" fillId="4" borderId="16" xfId="0" applyNumberFormat="1" applyFont="1" applyFill="1" applyBorder="1" applyAlignment="1">
      <alignment horizontal="left" wrapText="1"/>
    </xf>
    <xf numFmtId="0" fontId="10" fillId="4" borderId="16" xfId="0" applyFont="1" applyFill="1" applyBorder="1" applyAlignment="1">
      <alignment horizontal="left" wrapText="1"/>
    </xf>
    <xf numFmtId="165" fontId="10" fillId="4" borderId="16" xfId="0" applyNumberFormat="1" applyFont="1" applyFill="1" applyBorder="1" applyAlignment="1">
      <alignment horizontal="left" wrapText="1"/>
    </xf>
    <xf numFmtId="0" fontId="10" fillId="4" borderId="16" xfId="0" applyFont="1" applyFill="1" applyBorder="1" applyAlignment="1">
      <alignment horizontal="left" wrapText="1"/>
    </xf>
    <xf numFmtId="0" fontId="10" fillId="5" borderId="16" xfId="0" applyFont="1" applyFill="1" applyBorder="1" applyAlignment="1">
      <alignment horizontal="left" wrapText="1"/>
    </xf>
    <xf numFmtId="165" fontId="10" fillId="4" borderId="17" xfId="0" applyNumberFormat="1" applyFont="1" applyFill="1" applyBorder="1" applyAlignment="1">
      <alignment horizontal="left" wrapText="1"/>
    </xf>
    <xf numFmtId="0" fontId="4" fillId="4" borderId="16" xfId="128" applyFill="1" applyBorder="1" applyAlignment="1">
      <alignment horizontal="left" wrapText="1"/>
    </xf>
    <xf numFmtId="0" fontId="40" fillId="15" borderId="0" xfId="0" applyFont="1" applyFill="1" applyAlignment="1">
      <alignment horizontal="left" vertical="center"/>
    </xf>
    <xf numFmtId="0" fontId="40" fillId="15" borderId="0" xfId="0" applyFont="1" applyFill="1" applyAlignment="1">
      <alignment horizontal="left" vertical="center" wrapText="1"/>
    </xf>
    <xf numFmtId="0" fontId="40" fillId="15" borderId="0" xfId="0" applyFont="1" applyFill="1" applyAlignment="1">
      <alignment horizontal="center" vertical="center" wrapText="1"/>
    </xf>
    <xf numFmtId="0" fontId="41" fillId="16" borderId="0" xfId="0" applyFont="1" applyFill="1" applyAlignment="1">
      <alignment horizontal="center" vertical="center"/>
    </xf>
    <xf numFmtId="0" fontId="41" fillId="16" borderId="0" xfId="0" applyFont="1" applyFill="1" applyAlignment="1">
      <alignment horizontal="left" vertical="center" wrapText="1"/>
    </xf>
    <xf numFmtId="0" fontId="41" fillId="16" borderId="0" xfId="0" applyFont="1" applyFill="1" applyAlignment="1">
      <alignment horizontal="left" vertical="center"/>
    </xf>
    <xf numFmtId="0" fontId="41" fillId="0" borderId="0" xfId="0" applyFont="1" applyAlignment="1">
      <alignment horizontal="center" vertical="center"/>
    </xf>
    <xf numFmtId="0" fontId="41" fillId="0" borderId="0" xfId="0" applyFont="1" applyAlignment="1">
      <alignment horizontal="left" vertical="center" wrapText="1"/>
    </xf>
    <xf numFmtId="0" fontId="41" fillId="0" borderId="0" xfId="0" applyFont="1" applyAlignment="1">
      <alignment horizontal="left" vertical="center"/>
    </xf>
    <xf numFmtId="14" fontId="41" fillId="16" borderId="0" xfId="0" applyNumberFormat="1" applyFont="1" applyFill="1" applyAlignment="1">
      <alignment horizontal="left" vertical="center" wrapText="1"/>
    </xf>
    <xf numFmtId="0" fontId="41" fillId="7" borderId="0" xfId="0" applyFont="1" applyFill="1" applyBorder="1" applyAlignment="1">
      <alignment wrapText="1"/>
    </xf>
    <xf numFmtId="0" fontId="42" fillId="0" borderId="0" xfId="0" applyFont="1"/>
    <xf numFmtId="167" fontId="44" fillId="17" borderId="0" xfId="301" applyNumberFormat="1" applyFont="1" applyFill="1" applyBorder="1" applyAlignment="1">
      <alignment horizontal="left" vertical="center"/>
    </xf>
    <xf numFmtId="167" fontId="44" fillId="0" borderId="0" xfId="301" applyNumberFormat="1" applyFont="1" applyFill="1" applyBorder="1" applyAlignment="1">
      <alignment horizontal="left" vertical="center"/>
    </xf>
    <xf numFmtId="166" fontId="42" fillId="0" borderId="0" xfId="299" applyNumberFormat="1" applyFont="1"/>
    <xf numFmtId="166" fontId="44" fillId="17" borderId="0" xfId="299" applyNumberFormat="1" applyFont="1" applyFill="1" applyBorder="1" applyAlignment="1">
      <alignment horizontal="left" vertical="center"/>
    </xf>
    <xf numFmtId="166" fontId="44" fillId="0" borderId="0" xfId="299" applyNumberFormat="1" applyFont="1" applyFill="1" applyBorder="1" applyAlignment="1">
      <alignment horizontal="left" vertical="center"/>
    </xf>
    <xf numFmtId="0" fontId="42" fillId="0" borderId="0" xfId="0" applyFont="1" applyAlignment="1">
      <alignment vertical="center"/>
    </xf>
    <xf numFmtId="0" fontId="42" fillId="0" borderId="0" xfId="0" applyFont="1" applyAlignment="1">
      <alignment vertical="center" wrapText="1"/>
    </xf>
    <xf numFmtId="49" fontId="42" fillId="14" borderId="2" xfId="0" applyNumberFormat="1" applyFont="1" applyFill="1" applyBorder="1" applyAlignment="1">
      <alignment horizontal="left" vertical="center"/>
    </xf>
    <xf numFmtId="49" fontId="42" fillId="14" borderId="0" xfId="0" applyNumberFormat="1" applyFont="1" applyFill="1" applyBorder="1" applyAlignment="1">
      <alignment horizontal="left" vertical="center" wrapText="1" indent="8"/>
    </xf>
    <xf numFmtId="49" fontId="42" fillId="14" borderId="2" xfId="0" applyNumberFormat="1" applyFont="1" applyFill="1" applyBorder="1" applyAlignment="1">
      <alignment horizontal="left" vertical="center" wrapText="1"/>
    </xf>
    <xf numFmtId="49" fontId="42" fillId="14" borderId="0" xfId="0" applyNumberFormat="1" applyFont="1" applyFill="1" applyBorder="1" applyAlignment="1">
      <alignment horizontal="left" vertical="center" wrapText="1" indent="6"/>
    </xf>
    <xf numFmtId="49" fontId="42" fillId="14" borderId="0" xfId="0" applyNumberFormat="1" applyFont="1" applyFill="1" applyBorder="1" applyAlignment="1">
      <alignment horizontal="left" vertical="center" wrapText="1" indent="2"/>
    </xf>
    <xf numFmtId="49" fontId="42" fillId="14" borderId="0" xfId="0" applyNumberFormat="1" applyFont="1" applyFill="1" applyBorder="1" applyAlignment="1">
      <alignment horizontal="left" vertical="center" wrapText="1" indent="4"/>
    </xf>
    <xf numFmtId="164" fontId="44" fillId="17" borderId="0" xfId="299" applyFont="1" applyFill="1" applyBorder="1" applyAlignment="1">
      <alignment horizontal="left" vertical="center"/>
    </xf>
    <xf numFmtId="164" fontId="44" fillId="0" borderId="0" xfId="299" applyFont="1" applyFill="1" applyBorder="1" applyAlignment="1">
      <alignment horizontal="left" vertical="center"/>
    </xf>
    <xf numFmtId="168" fontId="44" fillId="0" borderId="0" xfId="299" applyNumberFormat="1" applyFont="1" applyFill="1" applyBorder="1" applyAlignment="1">
      <alignment horizontal="left" vertical="center"/>
    </xf>
    <xf numFmtId="168" fontId="44" fillId="17" borderId="0" xfId="299" applyNumberFormat="1" applyFont="1" applyFill="1" applyBorder="1" applyAlignment="1">
      <alignment horizontal="left" vertical="center"/>
    </xf>
    <xf numFmtId="0" fontId="0" fillId="0" borderId="0" xfId="0" pivotButton="1"/>
    <xf numFmtId="0" fontId="0" fillId="0" borderId="0" xfId="0" applyAlignment="1">
      <alignment horizontal="left"/>
    </xf>
    <xf numFmtId="166" fontId="0" fillId="0" borderId="0" xfId="0" applyNumberFormat="1"/>
    <xf numFmtId="169" fontId="44" fillId="0" borderId="0" xfId="302" applyNumberFormat="1" applyFont="1" applyFill="1" applyBorder="1" applyAlignment="1">
      <alignment vertical="center"/>
    </xf>
    <xf numFmtId="166" fontId="46" fillId="12" borderId="0" xfId="299" applyNumberFormat="1" applyFont="1" applyFill="1" applyAlignment="1">
      <alignment horizontal="right"/>
    </xf>
    <xf numFmtId="49" fontId="24" fillId="14" borderId="2" xfId="0" applyNumberFormat="1" applyFont="1" applyFill="1" applyBorder="1" applyAlignment="1">
      <alignment horizontal="left" vertical="center" wrapText="1"/>
    </xf>
    <xf numFmtId="49" fontId="24" fillId="14" borderId="0" xfId="0" applyNumberFormat="1" applyFont="1" applyFill="1" applyBorder="1" applyAlignment="1">
      <alignment vertical="center" wrapText="1"/>
    </xf>
    <xf numFmtId="49" fontId="25" fillId="14" borderId="2" xfId="0" applyNumberFormat="1" applyFont="1" applyFill="1" applyBorder="1" applyAlignment="1">
      <alignment horizontal="left" vertical="center" wrapText="1"/>
    </xf>
    <xf numFmtId="49" fontId="25" fillId="14" borderId="0" xfId="0" applyNumberFormat="1" applyFont="1" applyFill="1" applyBorder="1" applyAlignment="1">
      <alignment horizontal="left" vertical="center" wrapText="1" indent="2"/>
    </xf>
    <xf numFmtId="49" fontId="1" fillId="14" borderId="2" xfId="0" applyNumberFormat="1" applyFont="1" applyFill="1" applyBorder="1" applyAlignment="1">
      <alignment horizontal="left" vertical="center"/>
    </xf>
    <xf numFmtId="49" fontId="1" fillId="14" borderId="0" xfId="0" applyNumberFormat="1" applyFont="1" applyFill="1" applyBorder="1" applyAlignment="1">
      <alignment horizontal="left" vertical="center" wrapText="1" indent="6"/>
    </xf>
    <xf numFmtId="49" fontId="1" fillId="14" borderId="0" xfId="0" applyNumberFormat="1" applyFont="1" applyFill="1" applyBorder="1" applyAlignment="1">
      <alignment horizontal="left" vertical="center" wrapText="1" indent="2"/>
    </xf>
    <xf numFmtId="49" fontId="25" fillId="14" borderId="2" xfId="0" applyNumberFormat="1" applyFont="1" applyFill="1" applyBorder="1" applyAlignment="1">
      <alignment horizontal="left" vertical="center"/>
    </xf>
    <xf numFmtId="49" fontId="1" fillId="14" borderId="0" xfId="0" applyNumberFormat="1" applyFont="1" applyFill="1" applyBorder="1" applyAlignment="1">
      <alignment horizontal="left" vertical="center" wrapText="1" indent="4"/>
    </xf>
    <xf numFmtId="49" fontId="25" fillId="14" borderId="0" xfId="0" applyNumberFormat="1" applyFont="1" applyFill="1" applyBorder="1" applyAlignment="1">
      <alignment horizontal="left" vertical="center" wrapText="1" indent="4"/>
    </xf>
    <xf numFmtId="49" fontId="2" fillId="14" borderId="2" xfId="0" applyNumberFormat="1" applyFont="1" applyFill="1" applyBorder="1" applyAlignment="1">
      <alignment horizontal="left" vertical="center"/>
    </xf>
    <xf numFmtId="49" fontId="1" fillId="14" borderId="0" xfId="0" applyNumberFormat="1" applyFont="1" applyFill="1" applyBorder="1" applyAlignment="1">
      <alignment vertical="center" wrapText="1"/>
    </xf>
    <xf numFmtId="49" fontId="24" fillId="14" borderId="2" xfId="0" applyNumberFormat="1" applyFont="1" applyFill="1" applyBorder="1" applyAlignment="1">
      <alignment horizontal="left" vertical="center"/>
    </xf>
    <xf numFmtId="49" fontId="3" fillId="14" borderId="0" xfId="0" applyNumberFormat="1" applyFont="1" applyFill="1" applyBorder="1" applyAlignment="1">
      <alignment vertical="center" wrapText="1"/>
    </xf>
    <xf numFmtId="49" fontId="25" fillId="14" borderId="0" xfId="0" applyNumberFormat="1" applyFont="1" applyFill="1" applyBorder="1" applyAlignment="1">
      <alignment horizontal="left" vertical="center" wrapText="1" indent="6"/>
    </xf>
    <xf numFmtId="49" fontId="1" fillId="14" borderId="0" xfId="0" applyNumberFormat="1" applyFont="1" applyFill="1" applyBorder="1" applyAlignment="1">
      <alignment horizontal="left" vertical="center" wrapText="1" indent="8"/>
    </xf>
    <xf numFmtId="49" fontId="1" fillId="14" borderId="2" xfId="0" applyNumberFormat="1" applyFont="1" applyFill="1" applyBorder="1" applyAlignment="1">
      <alignment horizontal="left" vertical="center" wrapText="1"/>
    </xf>
    <xf numFmtId="49" fontId="1" fillId="14" borderId="1" xfId="0" applyNumberFormat="1" applyFont="1" applyFill="1" applyBorder="1" applyAlignment="1">
      <alignment vertical="center" wrapText="1"/>
    </xf>
    <xf numFmtId="49" fontId="1" fillId="14" borderId="5" xfId="0" applyNumberFormat="1" applyFont="1" applyFill="1" applyBorder="1" applyAlignment="1">
      <alignment vertical="center" wrapText="1"/>
    </xf>
    <xf numFmtId="0" fontId="10" fillId="5" borderId="18" xfId="0" applyFont="1" applyFill="1" applyBorder="1" applyAlignment="1">
      <alignment horizontal="left" wrapText="1"/>
    </xf>
    <xf numFmtId="3" fontId="9" fillId="0" borderId="11" xfId="0" applyNumberFormat="1" applyFont="1" applyBorder="1"/>
    <xf numFmtId="0" fontId="0" fillId="0" borderId="0" xfId="0" applyBorder="1"/>
    <xf numFmtId="0" fontId="0" fillId="0" borderId="8" xfId="0" applyBorder="1"/>
    <xf numFmtId="169" fontId="44" fillId="0" borderId="8" xfId="302" applyNumberFormat="1" applyFont="1" applyFill="1" applyBorder="1" applyAlignment="1">
      <alignment vertical="center"/>
    </xf>
    <xf numFmtId="166" fontId="46" fillId="12" borderId="0" xfId="299" applyNumberFormat="1" applyFont="1" applyFill="1" applyBorder="1" applyAlignment="1">
      <alignment horizontal="right"/>
    </xf>
    <xf numFmtId="166" fontId="46" fillId="12" borderId="8" xfId="299" applyNumberFormat="1" applyFont="1" applyFill="1" applyBorder="1" applyAlignment="1">
      <alignment horizontal="right"/>
    </xf>
    <xf numFmtId="166" fontId="42" fillId="0" borderId="0" xfId="0" applyNumberFormat="1" applyFont="1"/>
    <xf numFmtId="0" fontId="42" fillId="0" borderId="0" xfId="0" applyFont="1" applyAlignment="1">
      <alignment horizontal="left"/>
    </xf>
    <xf numFmtId="0" fontId="47" fillId="0" borderId="21" xfId="0" applyFont="1" applyBorder="1" applyAlignment="1">
      <alignment horizontal="left"/>
    </xf>
    <xf numFmtId="0" fontId="42" fillId="18" borderId="21" xfId="0" applyFont="1" applyFill="1" applyBorder="1"/>
    <xf numFmtId="166" fontId="42" fillId="18" borderId="21" xfId="299" applyNumberFormat="1" applyFont="1" applyFill="1" applyBorder="1"/>
    <xf numFmtId="0" fontId="42" fillId="0" borderId="21" xfId="0" applyFont="1" applyBorder="1"/>
    <xf numFmtId="0" fontId="42" fillId="0" borderId="21" xfId="0" applyFont="1" applyBorder="1" applyAlignment="1">
      <alignment horizontal="left"/>
    </xf>
    <xf numFmtId="166" fontId="42" fillId="0" borderId="21" xfId="299" applyNumberFormat="1" applyFont="1" applyBorder="1"/>
    <xf numFmtId="0" fontId="42" fillId="18" borderId="21" xfId="0" applyFont="1" applyFill="1" applyBorder="1" applyAlignment="1">
      <alignment horizontal="left"/>
    </xf>
    <xf numFmtId="166" fontId="47" fillId="0" borderId="21" xfId="299" applyNumberFormat="1" applyFont="1" applyBorder="1"/>
    <xf numFmtId="0" fontId="48" fillId="19" borderId="21" xfId="0" applyFont="1" applyFill="1" applyBorder="1"/>
    <xf numFmtId="0" fontId="48" fillId="19" borderId="21" xfId="0" applyFont="1" applyFill="1" applyBorder="1" applyAlignment="1">
      <alignment horizontal="left"/>
    </xf>
    <xf numFmtId="0" fontId="48" fillId="19" borderId="21" xfId="0" applyFont="1" applyFill="1" applyBorder="1" applyAlignment="1">
      <alignment horizontal="center"/>
    </xf>
    <xf numFmtId="0" fontId="42" fillId="0" borderId="21" xfId="0" applyFont="1" applyFill="1" applyBorder="1"/>
    <xf numFmtId="0" fontId="48" fillId="19" borderId="21" xfId="0" applyFont="1" applyFill="1" applyBorder="1" applyAlignment="1">
      <alignment wrapText="1"/>
    </xf>
    <xf numFmtId="166" fontId="47" fillId="18" borderId="21" xfId="299" applyNumberFormat="1" applyFont="1" applyFill="1" applyBorder="1"/>
    <xf numFmtId="166" fontId="10" fillId="4" borderId="32" xfId="299" applyNumberFormat="1" applyFont="1" applyFill="1" applyBorder="1" applyAlignment="1">
      <alignment horizontal="left" vertical="center"/>
    </xf>
    <xf numFmtId="166" fontId="10" fillId="4" borderId="28" xfId="299" applyNumberFormat="1" applyFont="1" applyFill="1" applyBorder="1" applyAlignment="1">
      <alignment horizontal="left" vertical="center"/>
    </xf>
    <xf numFmtId="3" fontId="10" fillId="0" borderId="0" xfId="0" applyNumberFormat="1" applyFont="1" applyAlignment="1">
      <alignment horizontal="left" vertical="center" wrapText="1"/>
    </xf>
    <xf numFmtId="0" fontId="45" fillId="0" borderId="0" xfId="0" applyFont="1" applyAlignment="1">
      <alignment horizontal="justify" vertical="center"/>
    </xf>
    <xf numFmtId="0" fontId="10" fillId="4" borderId="19" xfId="0" applyFont="1" applyFill="1" applyBorder="1" applyAlignment="1">
      <alignment horizontal="left"/>
    </xf>
    <xf numFmtId="0" fontId="2" fillId="0" borderId="0" xfId="0" applyFont="1"/>
    <xf numFmtId="3" fontId="2" fillId="0" borderId="0" xfId="0" applyNumberFormat="1" applyFont="1"/>
    <xf numFmtId="166" fontId="2" fillId="0" borderId="0" xfId="0" applyNumberFormat="1" applyFont="1"/>
    <xf numFmtId="0" fontId="6" fillId="3" borderId="40" xfId="27" applyFont="1" applyBorder="1" applyAlignment="1">
      <alignment vertical="center" wrapText="1"/>
    </xf>
    <xf numFmtId="0" fontId="42" fillId="0" borderId="31" xfId="0" applyFont="1" applyFill="1" applyBorder="1"/>
    <xf numFmtId="0" fontId="42" fillId="0" borderId="33" xfId="0" applyFont="1" applyFill="1" applyBorder="1"/>
    <xf numFmtId="49" fontId="1" fillId="14" borderId="41" xfId="0" applyNumberFormat="1" applyFont="1" applyFill="1" applyBorder="1" applyAlignment="1">
      <alignment vertical="center" wrapText="1"/>
    </xf>
    <xf numFmtId="49" fontId="1" fillId="14" borderId="2" xfId="0" applyNumberFormat="1" applyFont="1" applyFill="1" applyBorder="1" applyAlignment="1">
      <alignment vertical="center"/>
    </xf>
    <xf numFmtId="49" fontId="1" fillId="14" borderId="0" xfId="0" applyNumberFormat="1" applyFont="1" applyFill="1" applyBorder="1" applyAlignment="1">
      <alignment vertical="center"/>
    </xf>
    <xf numFmtId="0" fontId="6" fillId="3" borderId="0" xfId="27" applyFont="1" applyBorder="1" applyAlignment="1">
      <alignment vertical="center" wrapText="1"/>
    </xf>
    <xf numFmtId="49" fontId="1" fillId="14" borderId="2" xfId="0" applyNumberFormat="1" applyFont="1" applyFill="1" applyBorder="1" applyAlignment="1">
      <alignment vertical="center" wrapText="1"/>
    </xf>
    <xf numFmtId="0" fontId="6" fillId="3" borderId="42" xfId="27" applyFont="1" applyBorder="1" applyAlignment="1">
      <alignment vertical="center" wrapText="1"/>
    </xf>
    <xf numFmtId="0" fontId="6" fillId="3" borderId="43" xfId="27" applyFont="1" applyBorder="1" applyAlignment="1">
      <alignment vertical="center" wrapText="1"/>
    </xf>
    <xf numFmtId="166" fontId="2" fillId="0" borderId="7" xfId="299" applyNumberFormat="1" applyFont="1" applyFill="1" applyBorder="1" applyAlignment="1">
      <alignment vertical="center" wrapText="1"/>
    </xf>
    <xf numFmtId="166" fontId="1" fillId="0" borderId="8" xfId="299" applyNumberFormat="1" applyFont="1" applyFill="1" applyBorder="1" applyAlignment="1">
      <alignment vertical="center" wrapText="1"/>
    </xf>
    <xf numFmtId="166" fontId="47" fillId="0" borderId="21" xfId="299" applyNumberFormat="1" applyFont="1" applyFill="1" applyBorder="1"/>
    <xf numFmtId="166" fontId="3" fillId="0" borderId="11" xfId="299" applyNumberFormat="1" applyFont="1" applyFill="1" applyBorder="1" applyAlignment="1">
      <alignment vertical="center" wrapText="1"/>
    </xf>
    <xf numFmtId="166" fontId="1" fillId="0" borderId="0" xfId="299" applyNumberFormat="1" applyFont="1" applyAlignment="1">
      <alignment vertical="top"/>
    </xf>
    <xf numFmtId="0" fontId="42" fillId="16" borderId="0" xfId="0" applyFont="1" applyFill="1" applyAlignment="1">
      <alignment horizontal="left" vertical="center"/>
    </xf>
    <xf numFmtId="14" fontId="42" fillId="16" borderId="0" xfId="0" applyNumberFormat="1" applyFont="1" applyFill="1" applyAlignment="1">
      <alignment horizontal="right" vertical="center"/>
    </xf>
    <xf numFmtId="3" fontId="42" fillId="16" borderId="0" xfId="0" applyNumberFormat="1" applyFont="1" applyFill="1" applyAlignment="1">
      <alignment horizontal="right" vertical="center"/>
    </xf>
    <xf numFmtId="0" fontId="41" fillId="0" borderId="0" xfId="0" applyFont="1" applyAlignment="1">
      <alignment horizontal="center" vertical="center" wrapText="1"/>
    </xf>
    <xf numFmtId="0" fontId="42" fillId="0" borderId="0" xfId="0" applyFont="1" applyAlignment="1">
      <alignment horizontal="left" vertical="center"/>
    </xf>
    <xf numFmtId="14" fontId="42" fillId="0" borderId="0" xfId="0" applyNumberFormat="1" applyFont="1" applyAlignment="1">
      <alignment horizontal="right" vertical="center"/>
    </xf>
    <xf numFmtId="3" fontId="42" fillId="0" borderId="0" xfId="0" applyNumberFormat="1" applyFont="1" applyAlignment="1">
      <alignment horizontal="right" vertical="center"/>
    </xf>
    <xf numFmtId="0" fontId="42" fillId="16" borderId="0" xfId="0" applyFont="1" applyFill="1" applyAlignment="1">
      <alignment horizontal="left" vertical="center" wrapText="1"/>
    </xf>
    <xf numFmtId="0" fontId="10" fillId="0" borderId="0" xfId="0" applyFont="1" applyAlignment="1">
      <alignment vertical="center" wrapText="1"/>
    </xf>
    <xf numFmtId="0" fontId="42" fillId="0" borderId="0" xfId="0" applyFont="1" applyAlignment="1">
      <alignment horizontal="left" vertical="center" wrapText="1"/>
    </xf>
    <xf numFmtId="3" fontId="41" fillId="0" borderId="0" xfId="0" applyNumberFormat="1" applyFont="1" applyAlignment="1">
      <alignment horizontal="right" vertical="center"/>
    </xf>
    <xf numFmtId="0" fontId="47" fillId="22" borderId="0" xfId="0" applyFont="1" applyFill="1" applyAlignment="1">
      <alignment horizontal="left" vertical="center"/>
    </xf>
    <xf numFmtId="3" fontId="47" fillId="22" borderId="0" xfId="0" applyNumberFormat="1" applyFont="1" applyFill="1" applyAlignment="1">
      <alignment horizontal="right" vertical="center"/>
    </xf>
    <xf numFmtId="0" fontId="4" fillId="5" borderId="29" xfId="128" applyFill="1" applyBorder="1" applyAlignment="1">
      <alignment horizontal="left" wrapText="1"/>
    </xf>
    <xf numFmtId="3" fontId="3" fillId="0" borderId="33" xfId="0" applyNumberFormat="1" applyFont="1" applyBorder="1" applyAlignment="1">
      <alignment horizontal="right" vertical="center" wrapText="1"/>
    </xf>
    <xf numFmtId="166" fontId="47" fillId="0" borderId="31" xfId="299" applyNumberFormat="1" applyFont="1" applyFill="1" applyBorder="1" applyAlignment="1">
      <alignment horizontal="right"/>
    </xf>
    <xf numFmtId="169" fontId="44" fillId="0" borderId="15" xfId="302" applyNumberFormat="1" applyFont="1" applyFill="1" applyBorder="1" applyAlignment="1">
      <alignment vertical="center"/>
    </xf>
    <xf numFmtId="169" fontId="44" fillId="0" borderId="44" xfId="302" applyNumberFormat="1" applyFont="1" applyFill="1" applyBorder="1" applyAlignment="1">
      <alignment vertical="center"/>
    </xf>
    <xf numFmtId="3" fontId="3" fillId="0" borderId="31" xfId="0" applyNumberFormat="1" applyFont="1" applyBorder="1" applyAlignment="1">
      <alignment vertical="center" wrapText="1"/>
    </xf>
    <xf numFmtId="0" fontId="0" fillId="0" borderId="0" xfId="0" applyFill="1" applyBorder="1"/>
    <xf numFmtId="0" fontId="0" fillId="0" borderId="8" xfId="0" applyFill="1" applyBorder="1"/>
    <xf numFmtId="166" fontId="42" fillId="0" borderId="21" xfId="299" applyNumberFormat="1" applyFont="1" applyFill="1" applyBorder="1"/>
    <xf numFmtId="0" fontId="0" fillId="0" borderId="45" xfId="0" applyFill="1" applyBorder="1"/>
    <xf numFmtId="0" fontId="0" fillId="0" borderId="15" xfId="0" applyFill="1" applyBorder="1"/>
    <xf numFmtId="0" fontId="0" fillId="0" borderId="44" xfId="0" applyFill="1" applyBorder="1"/>
    <xf numFmtId="3" fontId="3" fillId="0" borderId="21" xfId="0" applyNumberFormat="1" applyFont="1" applyBorder="1" applyAlignment="1">
      <alignment vertical="center" wrapText="1"/>
    </xf>
    <xf numFmtId="166" fontId="10" fillId="4" borderId="34" xfId="299" applyNumberFormat="1" applyFont="1" applyFill="1" applyBorder="1" applyAlignment="1">
      <alignment horizontal="left" vertical="center"/>
    </xf>
    <xf numFmtId="166" fontId="1" fillId="0" borderId="0" xfId="299" applyNumberFormat="1" applyFont="1"/>
    <xf numFmtId="166" fontId="0" fillId="0" borderId="0" xfId="299" applyNumberFormat="1" applyFont="1"/>
    <xf numFmtId="169" fontId="44" fillId="0" borderId="21" xfId="302" applyNumberFormat="1" applyFont="1" applyFill="1" applyBorder="1" applyAlignment="1">
      <alignment vertical="center"/>
    </xf>
    <xf numFmtId="166" fontId="1" fillId="0" borderId="0" xfId="299" applyNumberFormat="1" applyFont="1" applyFill="1" applyBorder="1" applyAlignment="1">
      <alignment vertical="center" wrapText="1"/>
    </xf>
    <xf numFmtId="166" fontId="3" fillId="0" borderId="0" xfId="299" applyNumberFormat="1" applyFont="1" applyFill="1" applyBorder="1" applyAlignment="1">
      <alignment vertical="center" wrapText="1"/>
    </xf>
    <xf numFmtId="3" fontId="3" fillId="0" borderId="0" xfId="0" applyNumberFormat="1" applyFont="1" applyBorder="1" applyAlignment="1">
      <alignment vertical="center" wrapText="1"/>
    </xf>
    <xf numFmtId="166" fontId="2" fillId="0" borderId="0" xfId="299" applyNumberFormat="1" applyFont="1"/>
    <xf numFmtId="0" fontId="10" fillId="10" borderId="38" xfId="0" applyFont="1" applyFill="1" applyBorder="1" applyAlignment="1">
      <alignment horizontal="left" wrapText="1"/>
    </xf>
    <xf numFmtId="0" fontId="10" fillId="10" borderId="21" xfId="0" applyFont="1" applyFill="1" applyBorder="1" applyAlignment="1">
      <alignment horizontal="left" wrapText="1"/>
    </xf>
    <xf numFmtId="0" fontId="10" fillId="5" borderId="18" xfId="0" applyFont="1" applyFill="1" applyBorder="1" applyAlignment="1">
      <alignment horizontal="left" wrapText="1"/>
    </xf>
    <xf numFmtId="0" fontId="10" fillId="5" borderId="25" xfId="0" applyFont="1" applyFill="1" applyBorder="1" applyAlignment="1">
      <alignment horizontal="left" wrapText="1"/>
    </xf>
    <xf numFmtId="0" fontId="36" fillId="0" borderId="2" xfId="0" applyFont="1" applyBorder="1" applyAlignment="1">
      <alignment horizontal="left" vertical="center" wrapText="1"/>
    </xf>
    <xf numFmtId="0" fontId="27" fillId="0" borderId="0" xfId="0" applyFont="1" applyBorder="1" applyAlignment="1">
      <alignment horizontal="left" vertical="center" wrapText="1"/>
    </xf>
    <xf numFmtId="0" fontId="27" fillId="0" borderId="8" xfId="0" applyFont="1" applyBorder="1" applyAlignment="1">
      <alignment horizontal="left" vertical="center" wrapText="1"/>
    </xf>
    <xf numFmtId="0" fontId="27" fillId="0" borderId="2" xfId="0" applyFont="1" applyBorder="1" applyAlignment="1">
      <alignment horizontal="left" vertical="center" wrapText="1"/>
    </xf>
    <xf numFmtId="3" fontId="13" fillId="0" borderId="2" xfId="0" applyNumberFormat="1" applyFont="1" applyBorder="1" applyAlignment="1">
      <alignment vertical="center"/>
    </xf>
    <xf numFmtId="0" fontId="0" fillId="0" borderId="0" xfId="0" applyBorder="1" applyAlignment="1">
      <alignment vertical="center"/>
    </xf>
    <xf numFmtId="0" fontId="8" fillId="0" borderId="3" xfId="0" applyFont="1" applyBorder="1" applyAlignment="1">
      <alignment horizontal="left"/>
    </xf>
    <xf numFmtId="0" fontId="0" fillId="0" borderId="4" xfId="0" applyBorder="1" applyAlignment="1"/>
    <xf numFmtId="0" fontId="35" fillId="0" borderId="3" xfId="0" applyFont="1" applyBorder="1" applyAlignment="1">
      <alignment vertical="center" wrapText="1"/>
    </xf>
    <xf numFmtId="0" fontId="0" fillId="0" borderId="7" xfId="0" applyBorder="1" applyAlignment="1"/>
    <xf numFmtId="0" fontId="8" fillId="0" borderId="3" xfId="0" applyFont="1" applyBorder="1" applyAlignment="1"/>
    <xf numFmtId="0" fontId="42" fillId="0" borderId="0" xfId="0" applyFont="1" applyAlignment="1">
      <alignment horizontal="left" vertical="center"/>
    </xf>
    <xf numFmtId="0" fontId="47" fillId="22" borderId="0" xfId="0" applyFont="1" applyFill="1" applyAlignment="1">
      <alignment horizontal="center" vertical="center"/>
    </xf>
    <xf numFmtId="0" fontId="47" fillId="22" borderId="0" xfId="0" applyFont="1" applyFill="1" applyAlignment="1">
      <alignment horizontal="left" vertical="center" wrapText="1"/>
    </xf>
    <xf numFmtId="0" fontId="41" fillId="16" borderId="0" xfId="0" applyFont="1" applyFill="1" applyAlignment="1">
      <alignment horizontal="center" vertical="center" wrapText="1"/>
    </xf>
    <xf numFmtId="0" fontId="41" fillId="16" borderId="0" xfId="0" applyFont="1" applyFill="1" applyAlignment="1">
      <alignment horizontal="left" vertical="center" wrapText="1"/>
    </xf>
    <xf numFmtId="0" fontId="42" fillId="16" borderId="0" xfId="0" applyFont="1" applyFill="1" applyAlignment="1">
      <alignment horizontal="left" vertical="center"/>
    </xf>
    <xf numFmtId="0" fontId="41" fillId="16" borderId="0" xfId="0" applyFont="1" applyFill="1" applyAlignment="1">
      <alignment horizontal="left" vertical="center"/>
    </xf>
    <xf numFmtId="0" fontId="10" fillId="16" borderId="0" xfId="0" applyFont="1" applyFill="1" applyAlignment="1">
      <alignment vertical="center"/>
    </xf>
    <xf numFmtId="0" fontId="41" fillId="0" borderId="0" xfId="0" applyFont="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left" vertical="center"/>
    </xf>
    <xf numFmtId="0" fontId="10" fillId="0" borderId="0" xfId="0" applyFont="1" applyAlignment="1">
      <alignment vertical="center"/>
    </xf>
    <xf numFmtId="0" fontId="40" fillId="20" borderId="0" xfId="0" applyFont="1" applyFill="1" applyAlignment="1">
      <alignment horizontal="center" vertical="center" wrapText="1"/>
    </xf>
    <xf numFmtId="0" fontId="40" fillId="20" borderId="0" xfId="0" applyFont="1" applyFill="1" applyAlignment="1">
      <alignment horizontal="left" vertical="center"/>
    </xf>
    <xf numFmtId="0" fontId="47" fillId="21" borderId="0" xfId="0" applyFont="1" applyFill="1" applyAlignment="1">
      <alignment horizontal="center" vertical="center"/>
    </xf>
    <xf numFmtId="0" fontId="40" fillId="20" borderId="0" xfId="0" applyFont="1" applyFill="1" applyAlignment="1">
      <alignment horizontal="left" vertical="center" wrapText="1"/>
    </xf>
    <xf numFmtId="0" fontId="42" fillId="0" borderId="21" xfId="0" applyFont="1" applyBorder="1" applyAlignment="1">
      <alignment horizontal="left" vertical="center"/>
    </xf>
    <xf numFmtId="0" fontId="42" fillId="18" borderId="21" xfId="0" applyFont="1" applyFill="1" applyBorder="1" applyAlignment="1">
      <alignment horizontal="left" vertical="center"/>
    </xf>
    <xf numFmtId="0" fontId="47" fillId="0" borderId="21" xfId="0" applyFont="1" applyBorder="1" applyAlignment="1">
      <alignment horizontal="left"/>
    </xf>
    <xf numFmtId="0" fontId="27" fillId="0" borderId="2"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cellXfs>
  <cellStyles count="303">
    <cellStyle name="Comma 2" xfId="300"/>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5"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Milliers" xfId="299" builtinId="3"/>
    <cellStyle name="Normal" xfId="0" builtinId="0"/>
    <cellStyle name="Normal 2 5" xfId="301"/>
    <cellStyle name="Normal 5" xfId="302"/>
    <cellStyle name="Sortie" xfId="298" builtinId="21"/>
  </cellStyles>
  <dxfs count="10">
    <dxf>
      <font>
        <color auto="1"/>
      </font>
      <fill>
        <patternFill patternType="solid">
          <fgColor indexed="64"/>
          <bgColor rgb="FFFABF8F"/>
        </patternFill>
      </fill>
    </dxf>
    <dxf>
      <numFmt numFmtId="166" formatCode="_ * #,##0_ ;_ * \-#,##0_ ;_ * &quot;-&quot;??_ ;_ @_ "/>
    </dxf>
    <dxf>
      <numFmt numFmtId="170" formatCode="_ * #,##0.0_ ;_ * \-#,##0.0_ ;_ * &quot;-&quot;??_ ;_ @_ "/>
    </dxf>
    <dxf>
      <numFmt numFmtId="164" formatCode="_ * #,##0.00_ ;_ * \-#,##0.00_ ;_ * &quot;-&quot;??_ ;_ @_ "/>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9befab2cf13c53ff/Dossier%20en%20instance/Tchad%202015%202016/R&#233;conciliation/Pr&#233;p%20rapport%202016/Commentaires%20rapport/Final%20version/Base%20de%20donn&#233;es%20%20Tchad%20EITI%202016%20vdef.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mpanies"/>
      <sheetName val="Sheet58"/>
      <sheetName val="Taxes"/>
      <sheetName val="Govt Ag"/>
      <sheetName val="Lists"/>
      <sheetName val="Minerals &amp; Products"/>
      <sheetName val="Companies info"/>
      <sheetName val="Suivi"/>
      <sheetName val="Profil des société"/>
      <sheetName val="Paiements Sociaux"/>
      <sheetName val="Tableau des effectifs"/>
      <sheetName val="Audit "/>
      <sheetName val="Production Petrole"/>
      <sheetName val="Sheet33"/>
      <sheetName val="Prod sté 2016"/>
      <sheetName val="Sheet27"/>
      <sheetName val="Production MEP"/>
      <sheetName val="Red en nat 2016"/>
      <sheetName val="Sheet23"/>
      <sheetName val="Sheet28"/>
      <sheetName val="Rapp export et production 2016"/>
      <sheetName val="Xport 2016"/>
      <sheetName val="Sheet34"/>
      <sheetName val="Export SHT 2016 trans comiss"/>
      <sheetName val="Sheet36"/>
      <sheetName val="Sheet24"/>
      <sheetName val="Exportation sté"/>
      <sheetName val="Transport société"/>
      <sheetName val="Expedition SHT"/>
      <sheetName val="Ventes"/>
      <sheetName val="Production Mine"/>
      <sheetName val="Exportation"/>
      <sheetName val="Mail"/>
      <sheetName val="Titre Minier"/>
      <sheetName val="Cours de change 2016"/>
      <sheetName val="Données en nature"/>
      <sheetName val="Sheet22"/>
      <sheetName val="Sheet21"/>
      <sheetName val="Liste des permis"/>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Sheet16"/>
      <sheetName val="Sheet13"/>
      <sheetName val="C (30)"/>
      <sheetName val="Sheet46"/>
      <sheetName val="Reporting by tax All"/>
      <sheetName val="Sheet57"/>
      <sheetName val="Sheet35"/>
      <sheetName val="Top 5 taxes 2016"/>
      <sheetName val="Reporting by Comp all"/>
      <sheetName val="Sheet54"/>
      <sheetName val="Sheet55"/>
      <sheetName val="Unrec diff Comp"/>
      <sheetName val="Sheet37"/>
      <sheetName val="Sheet50"/>
      <sheetName val="Unrec diff Tax"/>
      <sheetName val="Sheet51"/>
      <sheetName val="Sheet19"/>
      <sheetName val="Réconc fluxx en nature"/>
      <sheetName val="Ajust par Taxe (C)"/>
      <sheetName val="Sheet45"/>
      <sheetName val="détail ajust par taxe (C) "/>
      <sheetName val="Ajust par Comp (C)"/>
      <sheetName val="Sheet10"/>
      <sheetName val="détail ajust par sté (C)"/>
      <sheetName val="détail ajust par société (C)"/>
      <sheetName val="Ajustements par taxe par sté"/>
      <sheetName val="Sheet11"/>
      <sheetName val="Ajust par Taxe (Gov)"/>
      <sheetName val="Sheet48"/>
      <sheetName val="Sheet49"/>
      <sheetName val="Ajust par Comp (Gov)"/>
      <sheetName val="Sheet47"/>
      <sheetName val="Sheet2"/>
      <sheetName val="Results All"/>
      <sheetName val="Reporting by Comp pétrole"/>
      <sheetName val="Sheet38"/>
      <sheetName val="Sheet39"/>
      <sheetName val="top 5 pétrole 2016"/>
      <sheetName val=" rep par tax pétrole"/>
      <sheetName val="Sheet41"/>
      <sheetName val="Reporting by tax Mine"/>
      <sheetName val="Sheet42"/>
      <sheetName val="Reporting by Comp mines"/>
      <sheetName val="Sheet53"/>
      <sheetName val="Sheet40"/>
      <sheetName val="Top 5 minière 2016"/>
      <sheetName val=" rep par tax transp"/>
      <sheetName val="Sheet43"/>
      <sheetName val=" rep par tax raf"/>
      <sheetName val="Sheet44"/>
      <sheetName val="Reporting by Comp trans"/>
      <sheetName val="Sheet52"/>
      <sheetName val="Reporting by Comp raf"/>
      <sheetName val="Sheet25"/>
      <sheetName val="TOP 5 transpor 2016"/>
      <sheetName val="top 5 sociétés et paiements"/>
      <sheetName val="Ecart global"/>
      <sheetName val="Sheet7"/>
      <sheetName val="Exportation 2014"/>
      <sheetName val="Exportation 2015"/>
      <sheetName val="rAPP export"/>
      <sheetName val="Sheet18"/>
      <sheetName val="Contributions 2015"/>
      <sheetName val="Contribution"/>
      <sheetName val="Contribution def"/>
      <sheetName val="Sheet56"/>
      <sheetName val="Contribtuion 2016"/>
      <sheetName val=" Revenus détaillé"/>
      <sheetName val="Sheet20"/>
      <sheetName val="Exhaustivité des données"/>
      <sheetName val="Sheet17"/>
      <sheetName val="Unilat 2015"/>
      <sheetName val="Sheet8"/>
      <sheetName val="Sheet15"/>
      <sheetName val="Sheet14"/>
      <sheetName val="Sheet9"/>
      <sheetName val="Sheet3"/>
      <sheetName val="Revenus"/>
      <sheetName val="Sheet12"/>
      <sheetName val="Rapp autres sources"/>
      <sheetName val="Total Ajust"/>
      <sheetName val="Déclaration par société"/>
      <sheetName val="Top 5 taxes pétr"/>
      <sheetName val="Sheet26"/>
      <sheetName val="Sheet32"/>
      <sheetName val="Revenus 2016"/>
      <sheetName val="Sheet31"/>
      <sheetName val="Rapp avec d'autres sources"/>
      <sheetName val="Revenus et contrib secteur extr"/>
      <sheetName val="Sheet29"/>
      <sheetName val="Sheet30"/>
      <sheetName val="Top 5 taxes mines"/>
      <sheetName val="Sheet1"/>
      <sheetName val="Reporting by tax Petrole"/>
      <sheetName val="Sheet4"/>
      <sheetName val="Sheet6"/>
      <sheetName val="Sheet5"/>
      <sheetName val="Report 2013"/>
      <sheetName val="Paiement 2012"/>
      <sheetName val="Reporting by Comp Mandat"/>
      <sheetName val="COTCO"/>
      <sheetName val="Reporting by Comp Mandat (2)"/>
      <sheetName val="Reporting by Comp Fonction"/>
      <sheetName val="Reporting by tax Mine (2)"/>
      <sheetName val="Résultat des Tvaux"/>
      <sheetName val="Résultat des Tvaux en Million"/>
      <sheetName val="Contextuel"/>
      <sheetName val="Ajustement des déc"/>
      <sheetName val="Analyse ITIE (C)"/>
      <sheetName val="Analys ITIE (Tax)"/>
      <sheetName val="Ecart Déf Par société"/>
      <sheetName val="Ecart Déf par taxe"/>
      <sheetName val="Production Rapport"/>
      <sheetName val="Paiement Sociaux (Rapp)"/>
      <sheetName val="Transferts Infra"/>
      <sheetName val="Déclaration unilatérale DGI"/>
      <sheetName val="Déclaration unilatérale DGTCFM"/>
      <sheetName val="Analysis comp"/>
      <sheetName val="Analysis tax"/>
      <sheetName val="Unrec diff Tax vs Comp"/>
      <sheetName val="Unrec diff Comp vs Tax"/>
      <sheetName val="Analysis activity"/>
      <sheetName val="Nbr Comp per activity"/>
      <sheetName val="Ne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173456</v>
          </cell>
          <cell r="F8">
            <v>13281</v>
          </cell>
          <cell r="G8">
            <v>186737</v>
          </cell>
          <cell r="I8">
            <v>53372</v>
          </cell>
          <cell r="J8">
            <v>0</v>
          </cell>
          <cell r="K8">
            <v>53372</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E11">
            <v>0</v>
          </cell>
          <cell r="F11">
            <v>0</v>
          </cell>
          <cell r="G11">
            <v>0</v>
          </cell>
          <cell r="J11">
            <v>0</v>
          </cell>
          <cell r="K11">
            <v>0</v>
          </cell>
        </row>
        <row r="12">
          <cell r="C12" t="str">
            <v>Impôt direct sur les bénéfices</v>
          </cell>
          <cell r="E12">
            <v>0</v>
          </cell>
          <cell r="F12">
            <v>0</v>
          </cell>
          <cell r="G12">
            <v>0</v>
          </cell>
          <cell r="J12">
            <v>0</v>
          </cell>
          <cell r="K12">
            <v>0</v>
          </cell>
        </row>
        <row r="13">
          <cell r="C13" t="str">
            <v>IS libératoire</v>
          </cell>
          <cell r="E13">
            <v>0</v>
          </cell>
          <cell r="F13">
            <v>0</v>
          </cell>
          <cell r="G13">
            <v>0</v>
          </cell>
          <cell r="J13">
            <v>0</v>
          </cell>
          <cell r="K13">
            <v>0</v>
          </cell>
        </row>
        <row r="14">
          <cell r="C14" t="str">
            <v>IRPP</v>
          </cell>
          <cell r="E14">
            <v>0</v>
          </cell>
          <cell r="F14">
            <v>0</v>
          </cell>
          <cell r="G14">
            <v>0</v>
          </cell>
          <cell r="I14">
            <v>0</v>
          </cell>
          <cell r="J14">
            <v>0</v>
          </cell>
          <cell r="K14">
            <v>0</v>
          </cell>
        </row>
        <row r="15">
          <cell r="C15" t="str">
            <v>Contribution de la patente</v>
          </cell>
          <cell r="E15">
            <v>38160</v>
          </cell>
          <cell r="F15">
            <v>0</v>
          </cell>
          <cell r="G15">
            <v>38160</v>
          </cell>
          <cell r="J15">
            <v>38278</v>
          </cell>
          <cell r="K15">
            <v>38278</v>
          </cell>
        </row>
        <row r="16">
          <cell r="C16" t="str">
            <v>Taxe d'apprentissage et formation professionnelle</v>
          </cell>
          <cell r="E16">
            <v>0</v>
          </cell>
          <cell r="F16">
            <v>0</v>
          </cell>
          <cell r="G16">
            <v>0</v>
          </cell>
          <cell r="J16">
            <v>0</v>
          </cell>
          <cell r="K16">
            <v>0</v>
          </cell>
        </row>
        <row r="17">
          <cell r="C17" t="str">
            <v>Dividendes versés à l'Etat</v>
          </cell>
          <cell r="E17">
            <v>0</v>
          </cell>
          <cell r="F17">
            <v>0</v>
          </cell>
          <cell r="G17">
            <v>0</v>
          </cell>
          <cell r="J17">
            <v>0</v>
          </cell>
          <cell r="K17">
            <v>0</v>
          </cell>
        </row>
        <row r="18">
          <cell r="C18" t="str">
            <v>Taxe forfaitaire</v>
          </cell>
          <cell r="E18">
            <v>0</v>
          </cell>
          <cell r="F18">
            <v>0</v>
          </cell>
          <cell r="G18">
            <v>0</v>
          </cell>
          <cell r="J18">
            <v>0</v>
          </cell>
          <cell r="K18">
            <v>0</v>
          </cell>
        </row>
        <row r="19">
          <cell r="C19" t="str">
            <v>Droit fixe</v>
          </cell>
          <cell r="E19">
            <v>0</v>
          </cell>
          <cell r="F19">
            <v>0</v>
          </cell>
          <cell r="G19">
            <v>0</v>
          </cell>
          <cell r="J19">
            <v>0</v>
          </cell>
          <cell r="K19">
            <v>0</v>
          </cell>
        </row>
        <row r="20">
          <cell r="C20" t="str">
            <v>Redressements fiscaux</v>
          </cell>
          <cell r="E20">
            <v>0</v>
          </cell>
          <cell r="F20">
            <v>13281</v>
          </cell>
          <cell r="G20">
            <v>13281</v>
          </cell>
          <cell r="I20">
            <v>13281</v>
          </cell>
          <cell r="J20">
            <v>0</v>
          </cell>
          <cell r="K20">
            <v>13281</v>
          </cell>
        </row>
        <row r="21">
          <cell r="C21" t="str">
            <v>Redevance statistique à l'exportation</v>
          </cell>
          <cell r="E21">
            <v>0</v>
          </cell>
          <cell r="F21">
            <v>0</v>
          </cell>
          <cell r="G21">
            <v>0</v>
          </cell>
          <cell r="J21">
            <v>0</v>
          </cell>
          <cell r="K21">
            <v>0</v>
          </cell>
        </row>
        <row r="22">
          <cell r="C22" t="str">
            <v>Redevance statistique à l'importation</v>
          </cell>
          <cell r="E22">
            <v>0</v>
          </cell>
          <cell r="F22">
            <v>0</v>
          </cell>
          <cell r="G22">
            <v>0</v>
          </cell>
          <cell r="J22">
            <v>0</v>
          </cell>
          <cell r="K22">
            <v>0</v>
          </cell>
        </row>
        <row r="23">
          <cell r="C23" t="str">
            <v>Taxe d’extraction (fortage et taxe minière)</v>
          </cell>
          <cell r="E23">
            <v>0</v>
          </cell>
          <cell r="F23">
            <v>0</v>
          </cell>
          <cell r="G23">
            <v>0</v>
          </cell>
          <cell r="J23">
            <v>0</v>
          </cell>
          <cell r="K23">
            <v>0</v>
          </cell>
        </row>
        <row r="24">
          <cell r="C24" t="str">
            <v>TVA</v>
          </cell>
          <cell r="E24">
            <v>0</v>
          </cell>
          <cell r="F24">
            <v>0</v>
          </cell>
          <cell r="G24">
            <v>0</v>
          </cell>
          <cell r="J24">
            <v>0</v>
          </cell>
          <cell r="K24">
            <v>0</v>
          </cell>
        </row>
        <row r="25">
          <cell r="C25" t="str">
            <v>Redevance ARSAT</v>
          </cell>
          <cell r="E25">
            <v>0</v>
          </cell>
          <cell r="F25">
            <v>0</v>
          </cell>
          <cell r="G25">
            <v>0</v>
          </cell>
          <cell r="J25">
            <v>0</v>
          </cell>
          <cell r="K25">
            <v>0</v>
          </cell>
        </row>
        <row r="26">
          <cell r="C26" t="str">
            <v>Bonus de Signature</v>
          </cell>
          <cell r="E26">
            <v>0</v>
          </cell>
          <cell r="F26">
            <v>0</v>
          </cell>
          <cell r="G26">
            <v>0</v>
          </cell>
          <cell r="J26">
            <v>0</v>
          </cell>
          <cell r="K26">
            <v>0</v>
          </cell>
        </row>
        <row r="27">
          <cell r="C27" t="str">
            <v>Droit de passage</v>
          </cell>
          <cell r="E27">
            <v>0</v>
          </cell>
          <cell r="F27">
            <v>0</v>
          </cell>
          <cell r="G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0</v>
          </cell>
          <cell r="F34">
            <v>0</v>
          </cell>
          <cell r="G34">
            <v>0</v>
          </cell>
          <cell r="J34">
            <v>0</v>
          </cell>
          <cell r="K34">
            <v>0</v>
          </cell>
        </row>
        <row r="35">
          <cell r="C35" t="str">
            <v>Taxe sur la Valeur Ajoutée (douanes)</v>
          </cell>
          <cell r="E35">
            <v>0</v>
          </cell>
          <cell r="F35">
            <v>0</v>
          </cell>
          <cell r="G35">
            <v>0</v>
          </cell>
          <cell r="J35">
            <v>0</v>
          </cell>
          <cell r="K35">
            <v>0</v>
          </cell>
        </row>
        <row r="36">
          <cell r="C36" t="str">
            <v xml:space="preserve">Taxe communautaire d'intégration (TCI) </v>
          </cell>
          <cell r="E36">
            <v>0</v>
          </cell>
          <cell r="F36">
            <v>0</v>
          </cell>
          <cell r="G36">
            <v>0</v>
          </cell>
          <cell r="J36">
            <v>0</v>
          </cell>
          <cell r="K36">
            <v>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0</v>
          </cell>
          <cell r="F38">
            <v>0</v>
          </cell>
          <cell r="G38">
            <v>0</v>
          </cell>
          <cell r="J38">
            <v>0</v>
          </cell>
          <cell r="K38">
            <v>0</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0</v>
          </cell>
          <cell r="F42">
            <v>0</v>
          </cell>
          <cell r="G42">
            <v>0</v>
          </cell>
          <cell r="J42">
            <v>0</v>
          </cell>
          <cell r="K42">
            <v>0</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E45">
            <v>123849</v>
          </cell>
          <cell r="F45">
            <v>9634</v>
          </cell>
          <cell r="G45">
            <v>133483</v>
          </cell>
          <cell r="J45">
            <v>0</v>
          </cell>
          <cell r="K45">
            <v>0</v>
          </cell>
        </row>
        <row r="46">
          <cell r="C46" t="str">
            <v>Autres paiements significatifs</v>
          </cell>
          <cell r="E46">
            <v>11447</v>
          </cell>
          <cell r="F46">
            <v>-9634</v>
          </cell>
          <cell r="G46">
            <v>1813</v>
          </cell>
          <cell r="I46">
            <v>40091</v>
          </cell>
          <cell r="J46">
            <v>-38278</v>
          </cell>
          <cell r="K46">
            <v>1813</v>
          </cell>
        </row>
      </sheetData>
      <sheetData sheetId="40">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0</v>
          </cell>
          <cell r="F8">
            <v>0</v>
          </cell>
          <cell r="G8">
            <v>0</v>
          </cell>
          <cell r="I8">
            <v>0</v>
          </cell>
          <cell r="J8">
            <v>0</v>
          </cell>
          <cell r="K8">
            <v>0</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F46">
            <v>0</v>
          </cell>
          <cell r="G46">
            <v>0</v>
          </cell>
          <cell r="J46">
            <v>0</v>
          </cell>
          <cell r="K46">
            <v>0</v>
          </cell>
        </row>
      </sheetData>
      <sheetData sheetId="41">
        <row r="6">
          <cell r="C6" t="str">
            <v>Flux en nature collectés par la SHT</v>
          </cell>
          <cell r="E6">
            <v>2692444</v>
          </cell>
          <cell r="F6">
            <v>0</v>
          </cell>
          <cell r="G6">
            <v>2692444</v>
          </cell>
          <cell r="I6">
            <v>2689301</v>
          </cell>
          <cell r="J6">
            <v>0</v>
          </cell>
          <cell r="K6">
            <v>2689301</v>
          </cell>
        </row>
        <row r="7">
          <cell r="C7" t="str">
            <v>Flux en nature collectés par la SHT PCCL</v>
          </cell>
          <cell r="F7">
            <v>4695845</v>
          </cell>
          <cell r="G7">
            <v>4695845</v>
          </cell>
          <cell r="I7">
            <v>4695845</v>
          </cell>
          <cell r="J7">
            <v>0</v>
          </cell>
          <cell r="K7">
            <v>4695845</v>
          </cell>
        </row>
        <row r="8">
          <cell r="E8">
            <v>43532533</v>
          </cell>
          <cell r="F8">
            <v>0</v>
          </cell>
          <cell r="G8">
            <v>43532533</v>
          </cell>
          <cell r="I8">
            <v>6768185</v>
          </cell>
          <cell r="J8">
            <v>36534385</v>
          </cell>
          <cell r="K8">
            <v>43302570</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E11">
            <v>50993</v>
          </cell>
          <cell r="F11">
            <v>0</v>
          </cell>
          <cell r="G11">
            <v>50993</v>
          </cell>
          <cell r="J11">
            <v>50993</v>
          </cell>
          <cell r="K11">
            <v>50993</v>
          </cell>
        </row>
        <row r="12">
          <cell r="C12" t="str">
            <v>Impôt direct sur les bénéfices</v>
          </cell>
          <cell r="E12">
            <v>4600000</v>
          </cell>
          <cell r="F12">
            <v>0</v>
          </cell>
          <cell r="G12">
            <v>4600000</v>
          </cell>
          <cell r="I12">
            <v>4668734</v>
          </cell>
          <cell r="J12">
            <v>0</v>
          </cell>
          <cell r="K12">
            <v>4668734</v>
          </cell>
        </row>
        <row r="13">
          <cell r="C13" t="str">
            <v>IS libératoire</v>
          </cell>
          <cell r="E13">
            <v>91564</v>
          </cell>
          <cell r="F13">
            <v>-91564</v>
          </cell>
          <cell r="G13">
            <v>0</v>
          </cell>
          <cell r="I13">
            <v>0</v>
          </cell>
          <cell r="J13">
            <v>0</v>
          </cell>
          <cell r="K13">
            <v>0</v>
          </cell>
        </row>
        <row r="14">
          <cell r="C14" t="str">
            <v>IRPP</v>
          </cell>
          <cell r="E14">
            <v>9454190</v>
          </cell>
          <cell r="F14">
            <v>91564</v>
          </cell>
          <cell r="G14">
            <v>9545754</v>
          </cell>
          <cell r="I14">
            <v>670215</v>
          </cell>
          <cell r="J14">
            <v>8875642</v>
          </cell>
          <cell r="K14">
            <v>9545857</v>
          </cell>
        </row>
        <row r="15">
          <cell r="C15" t="str">
            <v>Contribution de la patente</v>
          </cell>
          <cell r="E15">
            <v>0</v>
          </cell>
          <cell r="F15">
            <v>0</v>
          </cell>
          <cell r="G15">
            <v>0</v>
          </cell>
          <cell r="I15">
            <v>0</v>
          </cell>
          <cell r="J15">
            <v>0</v>
          </cell>
          <cell r="K15">
            <v>0</v>
          </cell>
        </row>
        <row r="16">
          <cell r="C16" t="str">
            <v>Taxe d'apprentissage et formation professionnelle</v>
          </cell>
          <cell r="E16">
            <v>0</v>
          </cell>
          <cell r="F16">
            <v>0</v>
          </cell>
          <cell r="G16">
            <v>0</v>
          </cell>
          <cell r="I16">
            <v>0</v>
          </cell>
          <cell r="J16">
            <v>0</v>
          </cell>
          <cell r="K16">
            <v>0</v>
          </cell>
        </row>
        <row r="17">
          <cell r="C17" t="str">
            <v>Dividendes versés à l'Etat</v>
          </cell>
          <cell r="E17">
            <v>0</v>
          </cell>
          <cell r="F17">
            <v>0</v>
          </cell>
          <cell r="G17">
            <v>0</v>
          </cell>
          <cell r="I17">
            <v>0</v>
          </cell>
          <cell r="J17">
            <v>0</v>
          </cell>
          <cell r="K17">
            <v>0</v>
          </cell>
        </row>
        <row r="18">
          <cell r="C18" t="str">
            <v>Taxe forfaitaire</v>
          </cell>
          <cell r="E18">
            <v>0</v>
          </cell>
          <cell r="F18">
            <v>0</v>
          </cell>
          <cell r="G18">
            <v>0</v>
          </cell>
          <cell r="I18">
            <v>0</v>
          </cell>
          <cell r="J18">
            <v>0</v>
          </cell>
          <cell r="K18">
            <v>0</v>
          </cell>
        </row>
        <row r="19">
          <cell r="C19" t="str">
            <v>Droit fixe</v>
          </cell>
          <cell r="E19">
            <v>0</v>
          </cell>
          <cell r="F19">
            <v>0</v>
          </cell>
          <cell r="G19">
            <v>0</v>
          </cell>
          <cell r="I19">
            <v>0</v>
          </cell>
          <cell r="J19">
            <v>0</v>
          </cell>
          <cell r="K19">
            <v>0</v>
          </cell>
        </row>
        <row r="20">
          <cell r="C20" t="str">
            <v>Redressements fiscaux</v>
          </cell>
          <cell r="E20">
            <v>1591635</v>
          </cell>
          <cell r="F20">
            <v>0</v>
          </cell>
          <cell r="G20">
            <v>1591635</v>
          </cell>
          <cell r="I20">
            <v>0</v>
          </cell>
          <cell r="J20">
            <v>1591635</v>
          </cell>
          <cell r="K20">
            <v>1591635</v>
          </cell>
        </row>
        <row r="21">
          <cell r="C21" t="str">
            <v>Redevance statistique à l'exportation</v>
          </cell>
          <cell r="E21">
            <v>1386555</v>
          </cell>
          <cell r="F21">
            <v>0</v>
          </cell>
          <cell r="G21">
            <v>1386555</v>
          </cell>
          <cell r="I21">
            <v>646699</v>
          </cell>
          <cell r="J21">
            <v>729600</v>
          </cell>
          <cell r="K21">
            <v>1376299</v>
          </cell>
        </row>
        <row r="22">
          <cell r="C22" t="str">
            <v>Redevance statistique à l'importation</v>
          </cell>
          <cell r="E22">
            <v>1306114</v>
          </cell>
          <cell r="F22">
            <v>0</v>
          </cell>
          <cell r="G22">
            <v>1306114</v>
          </cell>
          <cell r="I22">
            <v>465029</v>
          </cell>
          <cell r="J22">
            <v>1306114</v>
          </cell>
          <cell r="K22">
            <v>1771143</v>
          </cell>
        </row>
        <row r="23">
          <cell r="C23" t="str">
            <v>Taxe d’extraction (fortage et taxe minière)</v>
          </cell>
          <cell r="E23">
            <v>0</v>
          </cell>
          <cell r="F23">
            <v>0</v>
          </cell>
          <cell r="G23">
            <v>0</v>
          </cell>
          <cell r="J23">
            <v>0</v>
          </cell>
          <cell r="K23">
            <v>0</v>
          </cell>
        </row>
        <row r="24">
          <cell r="C24" t="str">
            <v>TVA</v>
          </cell>
          <cell r="F24">
            <v>0</v>
          </cell>
          <cell r="G24">
            <v>0</v>
          </cell>
          <cell r="J24">
            <v>0</v>
          </cell>
          <cell r="K24">
            <v>0</v>
          </cell>
        </row>
        <row r="25">
          <cell r="C25" t="str">
            <v>Redevance ARSAT</v>
          </cell>
          <cell r="E25">
            <v>0</v>
          </cell>
          <cell r="F25">
            <v>0</v>
          </cell>
          <cell r="G25">
            <v>0</v>
          </cell>
          <cell r="J25">
            <v>0</v>
          </cell>
          <cell r="K25">
            <v>0</v>
          </cell>
        </row>
        <row r="26">
          <cell r="C26" t="str">
            <v>Bonus de Signature</v>
          </cell>
          <cell r="E26">
            <v>0</v>
          </cell>
          <cell r="F26">
            <v>0</v>
          </cell>
          <cell r="G26">
            <v>0</v>
          </cell>
          <cell r="J26">
            <v>0</v>
          </cell>
          <cell r="K26">
            <v>0</v>
          </cell>
        </row>
        <row r="27">
          <cell r="C27" t="str">
            <v>Droit de passage</v>
          </cell>
          <cell r="E27">
            <v>0</v>
          </cell>
          <cell r="F27">
            <v>0</v>
          </cell>
          <cell r="G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178250</v>
          </cell>
          <cell r="F34">
            <v>0</v>
          </cell>
          <cell r="G34">
            <v>178250</v>
          </cell>
          <cell r="I34">
            <v>178250</v>
          </cell>
          <cell r="J34">
            <v>0</v>
          </cell>
          <cell r="K34">
            <v>178250</v>
          </cell>
        </row>
        <row r="35">
          <cell r="C35" t="str">
            <v>Taxe sur la Valeur Ajoutée (douanes)</v>
          </cell>
          <cell r="E35">
            <v>12581341</v>
          </cell>
          <cell r="F35">
            <v>0</v>
          </cell>
          <cell r="G35">
            <v>12581341</v>
          </cell>
          <cell r="J35">
            <v>12581341</v>
          </cell>
          <cell r="K35">
            <v>12581341</v>
          </cell>
        </row>
        <row r="36">
          <cell r="C36" t="str">
            <v xml:space="preserve">Taxe communautaire d'intégration (TCI) </v>
          </cell>
          <cell r="E36">
            <v>0</v>
          </cell>
          <cell r="F36">
            <v>0</v>
          </cell>
          <cell r="G36">
            <v>0</v>
          </cell>
          <cell r="J36">
            <v>0</v>
          </cell>
          <cell r="K36">
            <v>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0</v>
          </cell>
          <cell r="F38">
            <v>0</v>
          </cell>
          <cell r="G38">
            <v>0</v>
          </cell>
          <cell r="J38">
            <v>0</v>
          </cell>
          <cell r="K38">
            <v>0</v>
          </cell>
        </row>
        <row r="39">
          <cell r="C39" t="str">
            <v>Droit de Douane à l’Importation (DDI)</v>
          </cell>
          <cell r="E39">
            <v>11398731</v>
          </cell>
          <cell r="F39">
            <v>0</v>
          </cell>
          <cell r="G39">
            <v>11398731</v>
          </cell>
          <cell r="J39">
            <v>11398731</v>
          </cell>
          <cell r="K39">
            <v>11398731</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0</v>
          </cell>
          <cell r="F42">
            <v>0</v>
          </cell>
          <cell r="G42">
            <v>0</v>
          </cell>
          <cell r="J42">
            <v>0</v>
          </cell>
          <cell r="K42">
            <v>0</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E45">
            <v>892831</v>
          </cell>
          <cell r="F45">
            <v>0</v>
          </cell>
          <cell r="G45">
            <v>892831</v>
          </cell>
          <cell r="I45">
            <v>139258</v>
          </cell>
          <cell r="J45">
            <v>0</v>
          </cell>
          <cell r="K45">
            <v>139258</v>
          </cell>
        </row>
        <row r="46">
          <cell r="C46" t="str">
            <v>Autres paiements significatifs</v>
          </cell>
          <cell r="E46">
            <v>329</v>
          </cell>
          <cell r="F46">
            <v>0</v>
          </cell>
          <cell r="G46">
            <v>329</v>
          </cell>
          <cell r="J46">
            <v>329</v>
          </cell>
          <cell r="K46">
            <v>329</v>
          </cell>
        </row>
      </sheetData>
      <sheetData sheetId="42">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4674726</v>
          </cell>
          <cell r="F8">
            <v>0</v>
          </cell>
          <cell r="G8">
            <v>4674726</v>
          </cell>
          <cell r="I8">
            <v>4672593</v>
          </cell>
          <cell r="J8">
            <v>0</v>
          </cell>
          <cell r="K8">
            <v>4672593</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E12">
            <v>2534199</v>
          </cell>
          <cell r="F12">
            <v>0</v>
          </cell>
          <cell r="G12">
            <v>2534199</v>
          </cell>
          <cell r="I12">
            <v>2555705</v>
          </cell>
          <cell r="J12">
            <v>0</v>
          </cell>
          <cell r="K12">
            <v>2555705</v>
          </cell>
        </row>
        <row r="13">
          <cell r="C13" t="str">
            <v>IS libératoire</v>
          </cell>
          <cell r="E13">
            <v>6308</v>
          </cell>
          <cell r="F13">
            <v>0</v>
          </cell>
          <cell r="G13">
            <v>6308</v>
          </cell>
          <cell r="I13">
            <v>0</v>
          </cell>
          <cell r="J13">
            <v>0</v>
          </cell>
          <cell r="K13">
            <v>0</v>
          </cell>
        </row>
        <row r="14">
          <cell r="C14" t="str">
            <v>IRPP</v>
          </cell>
          <cell r="E14">
            <v>20120</v>
          </cell>
          <cell r="F14">
            <v>0</v>
          </cell>
          <cell r="G14">
            <v>20120</v>
          </cell>
          <cell r="I14">
            <v>3517</v>
          </cell>
          <cell r="J14">
            <v>0</v>
          </cell>
          <cell r="K14">
            <v>3517</v>
          </cell>
        </row>
        <row r="15">
          <cell r="C15" t="str">
            <v>Contribution de la patente</v>
          </cell>
          <cell r="F15">
            <v>0</v>
          </cell>
          <cell r="G15">
            <v>0</v>
          </cell>
          <cell r="I15">
            <v>0</v>
          </cell>
          <cell r="J15">
            <v>0</v>
          </cell>
          <cell r="K15">
            <v>0</v>
          </cell>
        </row>
        <row r="16">
          <cell r="C16" t="str">
            <v>Taxe d'apprentissage et formation professionnelle</v>
          </cell>
          <cell r="F16">
            <v>0</v>
          </cell>
          <cell r="G16">
            <v>0</v>
          </cell>
          <cell r="I16">
            <v>0</v>
          </cell>
          <cell r="J16">
            <v>0</v>
          </cell>
          <cell r="K16">
            <v>0</v>
          </cell>
        </row>
        <row r="17">
          <cell r="C17" t="str">
            <v>Dividendes versés à l'Etat</v>
          </cell>
          <cell r="F17">
            <v>0</v>
          </cell>
          <cell r="G17">
            <v>0</v>
          </cell>
          <cell r="I17">
            <v>0</v>
          </cell>
          <cell r="J17">
            <v>0</v>
          </cell>
          <cell r="K17">
            <v>0</v>
          </cell>
        </row>
        <row r="18">
          <cell r="C18" t="str">
            <v>Taxe forfaitaire</v>
          </cell>
          <cell r="F18">
            <v>0</v>
          </cell>
          <cell r="G18">
            <v>0</v>
          </cell>
          <cell r="I18">
            <v>0</v>
          </cell>
          <cell r="J18">
            <v>0</v>
          </cell>
          <cell r="K18">
            <v>0</v>
          </cell>
        </row>
        <row r="19">
          <cell r="C19" t="str">
            <v>Droit fixe</v>
          </cell>
          <cell r="F19">
            <v>0</v>
          </cell>
          <cell r="G19">
            <v>0</v>
          </cell>
          <cell r="I19">
            <v>0</v>
          </cell>
          <cell r="J19">
            <v>0</v>
          </cell>
          <cell r="K19">
            <v>0</v>
          </cell>
        </row>
        <row r="20">
          <cell r="C20" t="str">
            <v>Redressements fiscaux</v>
          </cell>
          <cell r="F20">
            <v>0</v>
          </cell>
          <cell r="G20">
            <v>0</v>
          </cell>
          <cell r="I20">
            <v>0</v>
          </cell>
          <cell r="J20">
            <v>0</v>
          </cell>
          <cell r="K20">
            <v>0</v>
          </cell>
        </row>
        <row r="21">
          <cell r="C21" t="str">
            <v>Redevance statistique à l'exportation</v>
          </cell>
          <cell r="E21">
            <v>2110389</v>
          </cell>
          <cell r="F21">
            <v>0</v>
          </cell>
          <cell r="G21">
            <v>2110389</v>
          </cell>
          <cell r="I21">
            <v>2113034</v>
          </cell>
          <cell r="J21">
            <v>0</v>
          </cell>
          <cell r="K21">
            <v>2113034</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E45">
            <v>3710</v>
          </cell>
          <cell r="F45">
            <v>0</v>
          </cell>
          <cell r="G45">
            <v>3710</v>
          </cell>
          <cell r="I45">
            <v>337</v>
          </cell>
          <cell r="J45">
            <v>0</v>
          </cell>
          <cell r="K45">
            <v>337</v>
          </cell>
        </row>
        <row r="46">
          <cell r="C46" t="str">
            <v>Autres paiements significatifs</v>
          </cell>
          <cell r="F46">
            <v>0</v>
          </cell>
          <cell r="G46">
            <v>0</v>
          </cell>
          <cell r="J46">
            <v>0</v>
          </cell>
          <cell r="K46">
            <v>0</v>
          </cell>
        </row>
      </sheetData>
      <sheetData sheetId="43">
        <row r="6">
          <cell r="C6" t="str">
            <v>Flux en nature collectés par la SHT</v>
          </cell>
          <cell r="E6">
            <v>2489163</v>
          </cell>
          <cell r="F6">
            <v>0</v>
          </cell>
          <cell r="G6">
            <v>2489163</v>
          </cell>
          <cell r="I6">
            <v>2532772</v>
          </cell>
          <cell r="J6">
            <v>0</v>
          </cell>
          <cell r="K6">
            <v>2532772</v>
          </cell>
        </row>
        <row r="7">
          <cell r="C7" t="str">
            <v>Flux en nature collectés par la SHT PCCL</v>
          </cell>
          <cell r="F7">
            <v>0</v>
          </cell>
          <cell r="G7">
            <v>0</v>
          </cell>
          <cell r="J7">
            <v>0</v>
          </cell>
          <cell r="K7">
            <v>0</v>
          </cell>
        </row>
        <row r="8">
          <cell r="E8">
            <v>12983642</v>
          </cell>
          <cell r="F8">
            <v>549737</v>
          </cell>
          <cell r="G8">
            <v>13533379</v>
          </cell>
          <cell r="I8">
            <v>2195987</v>
          </cell>
          <cell r="J8">
            <v>10944671</v>
          </cell>
          <cell r="K8">
            <v>13140658</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I11">
            <v>0</v>
          </cell>
          <cell r="J11">
            <v>0</v>
          </cell>
          <cell r="K11">
            <v>0</v>
          </cell>
        </row>
        <row r="12">
          <cell r="C12" t="str">
            <v>Impôt direct sur les bénéfices</v>
          </cell>
          <cell r="F12">
            <v>0</v>
          </cell>
          <cell r="G12">
            <v>0</v>
          </cell>
          <cell r="I12">
            <v>0</v>
          </cell>
          <cell r="J12">
            <v>0</v>
          </cell>
          <cell r="K12">
            <v>0</v>
          </cell>
        </row>
        <row r="13">
          <cell r="C13" t="str">
            <v>IS libératoire</v>
          </cell>
          <cell r="E13">
            <v>1107379</v>
          </cell>
          <cell r="F13">
            <v>0</v>
          </cell>
          <cell r="G13">
            <v>1107379</v>
          </cell>
          <cell r="I13">
            <v>0</v>
          </cell>
          <cell r="J13">
            <v>1107379</v>
          </cell>
          <cell r="K13">
            <v>1107379</v>
          </cell>
        </row>
        <row r="14">
          <cell r="C14" t="str">
            <v>IRPP</v>
          </cell>
          <cell r="E14">
            <v>10771643</v>
          </cell>
          <cell r="F14">
            <v>396071</v>
          </cell>
          <cell r="G14">
            <v>11167714</v>
          </cell>
          <cell r="I14">
            <v>1329599</v>
          </cell>
          <cell r="J14">
            <v>9845794</v>
          </cell>
          <cell r="K14">
            <v>11175393</v>
          </cell>
        </row>
        <row r="15">
          <cell r="C15" t="str">
            <v>Contribution de la patente</v>
          </cell>
          <cell r="E15">
            <v>0</v>
          </cell>
          <cell r="F15">
            <v>0</v>
          </cell>
          <cell r="G15">
            <v>0</v>
          </cell>
          <cell r="I15">
            <v>0</v>
          </cell>
          <cell r="J15">
            <v>0</v>
          </cell>
          <cell r="K15">
            <v>0</v>
          </cell>
        </row>
        <row r="16">
          <cell r="C16" t="str">
            <v>Taxe d'apprentissage et formation professionnelle</v>
          </cell>
          <cell r="E16">
            <v>0</v>
          </cell>
          <cell r="F16">
            <v>0</v>
          </cell>
          <cell r="G16">
            <v>0</v>
          </cell>
          <cell r="I16">
            <v>0</v>
          </cell>
          <cell r="J16">
            <v>0</v>
          </cell>
          <cell r="K16">
            <v>0</v>
          </cell>
        </row>
        <row r="17">
          <cell r="C17" t="str">
            <v>Dividendes versés à l'Etat</v>
          </cell>
          <cell r="E17">
            <v>0</v>
          </cell>
          <cell r="F17">
            <v>0</v>
          </cell>
          <cell r="G17">
            <v>0</v>
          </cell>
          <cell r="I17">
            <v>0</v>
          </cell>
          <cell r="J17">
            <v>0</v>
          </cell>
          <cell r="K17">
            <v>0</v>
          </cell>
        </row>
        <row r="18">
          <cell r="C18" t="str">
            <v>Taxe forfaitaire</v>
          </cell>
          <cell r="E18">
            <v>0</v>
          </cell>
          <cell r="F18">
            <v>0</v>
          </cell>
          <cell r="G18">
            <v>0</v>
          </cell>
          <cell r="I18">
            <v>0</v>
          </cell>
          <cell r="J18">
            <v>0</v>
          </cell>
          <cell r="K18">
            <v>0</v>
          </cell>
        </row>
        <row r="19">
          <cell r="C19" t="str">
            <v>Droit fixe</v>
          </cell>
          <cell r="E19">
            <v>0</v>
          </cell>
          <cell r="F19">
            <v>0</v>
          </cell>
          <cell r="G19">
            <v>0</v>
          </cell>
          <cell r="I19">
            <v>0</v>
          </cell>
          <cell r="J19">
            <v>0</v>
          </cell>
          <cell r="K19">
            <v>0</v>
          </cell>
        </row>
        <row r="20">
          <cell r="C20" t="str">
            <v>Redressements fiscaux</v>
          </cell>
          <cell r="E20">
            <v>0</v>
          </cell>
          <cell r="F20">
            <v>16138</v>
          </cell>
          <cell r="G20">
            <v>16138</v>
          </cell>
          <cell r="I20">
            <v>16138</v>
          </cell>
          <cell r="J20">
            <v>0</v>
          </cell>
          <cell r="K20">
            <v>16138</v>
          </cell>
        </row>
        <row r="21">
          <cell r="C21" t="str">
            <v>Redevance statistique à l'exportation</v>
          </cell>
          <cell r="E21">
            <v>0</v>
          </cell>
          <cell r="F21">
            <v>0</v>
          </cell>
          <cell r="G21">
            <v>0</v>
          </cell>
          <cell r="J21">
            <v>0</v>
          </cell>
          <cell r="K21">
            <v>0</v>
          </cell>
        </row>
        <row r="22">
          <cell r="C22" t="str">
            <v>Redevance statistique à l'importation</v>
          </cell>
          <cell r="E22">
            <v>0</v>
          </cell>
          <cell r="F22">
            <v>0</v>
          </cell>
          <cell r="G22">
            <v>0</v>
          </cell>
          <cell r="J22">
            <v>0</v>
          </cell>
          <cell r="K22">
            <v>0</v>
          </cell>
        </row>
        <row r="23">
          <cell r="C23" t="str">
            <v>Taxe d’extraction (fortage et taxe minière)</v>
          </cell>
          <cell r="E23">
            <v>289158</v>
          </cell>
          <cell r="F23">
            <v>0</v>
          </cell>
          <cell r="G23">
            <v>289158</v>
          </cell>
          <cell r="I23">
            <v>288842</v>
          </cell>
          <cell r="J23">
            <v>-8502</v>
          </cell>
          <cell r="K23">
            <v>280340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E34">
            <v>263820</v>
          </cell>
          <cell r="F34">
            <v>63389</v>
          </cell>
          <cell r="G34">
            <v>327209</v>
          </cell>
          <cell r="I34">
            <v>327209</v>
          </cell>
          <cell r="J34">
            <v>0</v>
          </cell>
          <cell r="K34">
            <v>327209</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74139</v>
          </cell>
          <cell r="G42">
            <v>74139</v>
          </cell>
          <cell r="I42">
            <v>74139</v>
          </cell>
          <cell r="J42">
            <v>0</v>
          </cell>
          <cell r="K42">
            <v>74139</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E45">
            <v>551642</v>
          </cell>
          <cell r="F45">
            <v>0</v>
          </cell>
          <cell r="G45">
            <v>551642</v>
          </cell>
          <cell r="I45">
            <v>149942</v>
          </cell>
          <cell r="J45">
            <v>0</v>
          </cell>
          <cell r="K45">
            <v>149942</v>
          </cell>
        </row>
        <row r="46">
          <cell r="C46" t="str">
            <v>Autres paiements significatifs</v>
          </cell>
          <cell r="F46">
            <v>0</v>
          </cell>
          <cell r="G46">
            <v>0</v>
          </cell>
          <cell r="I46">
            <v>10118</v>
          </cell>
          <cell r="J46">
            <v>0</v>
          </cell>
          <cell r="K46">
            <v>10118</v>
          </cell>
        </row>
      </sheetData>
      <sheetData sheetId="44">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33723</v>
          </cell>
          <cell r="F8">
            <v>0</v>
          </cell>
          <cell r="G8">
            <v>33723</v>
          </cell>
          <cell r="I8">
            <v>42517</v>
          </cell>
          <cell r="J8">
            <v>0</v>
          </cell>
          <cell r="K8">
            <v>42517</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E13">
            <v>33723</v>
          </cell>
          <cell r="F13">
            <v>0</v>
          </cell>
          <cell r="G13">
            <v>33723</v>
          </cell>
          <cell r="J13">
            <v>33723</v>
          </cell>
          <cell r="K13">
            <v>33723</v>
          </cell>
        </row>
        <row r="14">
          <cell r="C14" t="str">
            <v>IRPP</v>
          </cell>
          <cell r="F14">
            <v>0</v>
          </cell>
          <cell r="G14">
            <v>0</v>
          </cell>
          <cell r="I14">
            <v>42517</v>
          </cell>
          <cell r="J14">
            <v>-33723</v>
          </cell>
          <cell r="K14">
            <v>8794</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F46">
            <v>0</v>
          </cell>
          <cell r="G46">
            <v>0</v>
          </cell>
          <cell r="J46">
            <v>0</v>
          </cell>
          <cell r="K46">
            <v>0</v>
          </cell>
        </row>
      </sheetData>
      <sheetData sheetId="45">
        <row r="6">
          <cell r="C6" t="str">
            <v>Flux en nature collectés par la SHT</v>
          </cell>
          <cell r="E6">
            <v>1298600</v>
          </cell>
          <cell r="F6">
            <v>0</v>
          </cell>
          <cell r="G6">
            <v>1298600</v>
          </cell>
          <cell r="I6">
            <v>1428697</v>
          </cell>
          <cell r="J6">
            <v>0</v>
          </cell>
          <cell r="K6">
            <v>1428697</v>
          </cell>
        </row>
        <row r="7">
          <cell r="C7" t="str">
            <v>Flux en nature collectés par la SHT PCCL</v>
          </cell>
          <cell r="F7">
            <v>0</v>
          </cell>
          <cell r="G7">
            <v>0</v>
          </cell>
          <cell r="J7">
            <v>0</v>
          </cell>
          <cell r="K7">
            <v>0</v>
          </cell>
        </row>
        <row r="8">
          <cell r="E8">
            <v>14495728</v>
          </cell>
          <cell r="F8">
            <v>437500</v>
          </cell>
          <cell r="G8">
            <v>14933228</v>
          </cell>
          <cell r="I8">
            <v>2731108</v>
          </cell>
          <cell r="J8">
            <v>12585977</v>
          </cell>
          <cell r="K8">
            <v>15317085</v>
          </cell>
        </row>
        <row r="9">
          <cell r="C9" t="str">
            <v xml:space="preserve">Vente du pétrole collectés par la SHT </v>
          </cell>
          <cell r="E9">
            <v>0</v>
          </cell>
          <cell r="F9">
            <v>0</v>
          </cell>
          <cell r="G9">
            <v>0</v>
          </cell>
          <cell r="J9">
            <v>0</v>
          </cell>
          <cell r="K9">
            <v>0</v>
          </cell>
        </row>
        <row r="10">
          <cell r="C10" t="str">
            <v>Vente du pétrole collectés par la SHT PCCL</v>
          </cell>
          <cell r="E10">
            <v>0</v>
          </cell>
          <cell r="F10">
            <v>0</v>
          </cell>
          <cell r="G10">
            <v>0</v>
          </cell>
          <cell r="J10">
            <v>0</v>
          </cell>
          <cell r="K10">
            <v>0</v>
          </cell>
        </row>
        <row r="11">
          <cell r="C11" t="str">
            <v>Redevance superficiaire</v>
          </cell>
          <cell r="E11">
            <v>18979</v>
          </cell>
          <cell r="F11">
            <v>0</v>
          </cell>
          <cell r="G11">
            <v>18979</v>
          </cell>
          <cell r="J11">
            <v>18979</v>
          </cell>
          <cell r="K11">
            <v>18979</v>
          </cell>
        </row>
        <row r="12">
          <cell r="C12" t="str">
            <v>Impôt direct sur les bénéfices</v>
          </cell>
          <cell r="E12">
            <v>0</v>
          </cell>
          <cell r="F12">
            <v>0</v>
          </cell>
          <cell r="G12">
            <v>0</v>
          </cell>
          <cell r="J12">
            <v>0</v>
          </cell>
          <cell r="K12">
            <v>0</v>
          </cell>
        </row>
        <row r="13">
          <cell r="C13" t="str">
            <v>IS libératoire</v>
          </cell>
          <cell r="E13">
            <v>3558676</v>
          </cell>
          <cell r="F13">
            <v>0</v>
          </cell>
          <cell r="G13">
            <v>3558676</v>
          </cell>
          <cell r="I13">
            <v>0</v>
          </cell>
          <cell r="J13">
            <v>3558676</v>
          </cell>
          <cell r="K13">
            <v>3558676</v>
          </cell>
        </row>
        <row r="14">
          <cell r="C14" t="str">
            <v>IRPP</v>
          </cell>
          <cell r="E14">
            <v>3832643</v>
          </cell>
          <cell r="F14">
            <v>0</v>
          </cell>
          <cell r="G14">
            <v>3832643</v>
          </cell>
          <cell r="I14">
            <v>0</v>
          </cell>
          <cell r="J14">
            <v>3832643</v>
          </cell>
          <cell r="K14">
            <v>3832643</v>
          </cell>
        </row>
        <row r="15">
          <cell r="C15" t="str">
            <v>Contribution de la patente</v>
          </cell>
          <cell r="E15">
            <v>188</v>
          </cell>
          <cell r="F15">
            <v>0</v>
          </cell>
          <cell r="G15">
            <v>188</v>
          </cell>
          <cell r="I15">
            <v>0</v>
          </cell>
          <cell r="J15">
            <v>188</v>
          </cell>
          <cell r="K15">
            <v>188</v>
          </cell>
        </row>
        <row r="16">
          <cell r="C16" t="str">
            <v>Taxe d'apprentissage et formation professionnelle</v>
          </cell>
          <cell r="E16">
            <v>0</v>
          </cell>
          <cell r="F16">
            <v>0</v>
          </cell>
          <cell r="G16">
            <v>0</v>
          </cell>
          <cell r="I16">
            <v>0</v>
          </cell>
          <cell r="J16">
            <v>0</v>
          </cell>
          <cell r="K16">
            <v>0</v>
          </cell>
        </row>
        <row r="17">
          <cell r="C17" t="str">
            <v>Dividendes versés à l'Etat</v>
          </cell>
          <cell r="E17">
            <v>0</v>
          </cell>
          <cell r="F17">
            <v>0</v>
          </cell>
          <cell r="G17">
            <v>0</v>
          </cell>
          <cell r="I17">
            <v>0</v>
          </cell>
          <cell r="J17">
            <v>0</v>
          </cell>
          <cell r="K17">
            <v>0</v>
          </cell>
        </row>
        <row r="18">
          <cell r="C18" t="str">
            <v>Taxe forfaitaire</v>
          </cell>
          <cell r="E18">
            <v>0</v>
          </cell>
          <cell r="F18">
            <v>0</v>
          </cell>
          <cell r="G18">
            <v>0</v>
          </cell>
          <cell r="I18">
            <v>0</v>
          </cell>
          <cell r="J18">
            <v>0</v>
          </cell>
          <cell r="K18">
            <v>0</v>
          </cell>
        </row>
        <row r="19">
          <cell r="C19" t="str">
            <v>Droit fixe</v>
          </cell>
          <cell r="E19">
            <v>0</v>
          </cell>
          <cell r="F19">
            <v>0</v>
          </cell>
          <cell r="G19">
            <v>0</v>
          </cell>
          <cell r="I19">
            <v>0</v>
          </cell>
          <cell r="J19">
            <v>0</v>
          </cell>
          <cell r="K19">
            <v>0</v>
          </cell>
        </row>
        <row r="20">
          <cell r="C20" t="str">
            <v>Redressements fiscaux</v>
          </cell>
          <cell r="E20">
            <v>0</v>
          </cell>
          <cell r="F20">
            <v>0</v>
          </cell>
          <cell r="G20">
            <v>0</v>
          </cell>
          <cell r="I20">
            <v>0</v>
          </cell>
          <cell r="J20">
            <v>0</v>
          </cell>
          <cell r="K20">
            <v>0</v>
          </cell>
        </row>
        <row r="21">
          <cell r="C21" t="str">
            <v>Redevance statistique à l'exportation</v>
          </cell>
          <cell r="E21">
            <v>0</v>
          </cell>
          <cell r="F21">
            <v>0</v>
          </cell>
          <cell r="G21">
            <v>0</v>
          </cell>
          <cell r="I21">
            <v>0</v>
          </cell>
          <cell r="J21">
            <v>0</v>
          </cell>
          <cell r="K21">
            <v>0</v>
          </cell>
        </row>
        <row r="22">
          <cell r="C22" t="str">
            <v>Redevance statistique à l'importation</v>
          </cell>
          <cell r="E22">
            <v>1943687</v>
          </cell>
          <cell r="F22">
            <v>0</v>
          </cell>
          <cell r="G22">
            <v>1943687</v>
          </cell>
          <cell r="I22">
            <v>879503</v>
          </cell>
          <cell r="J22">
            <v>1943687</v>
          </cell>
          <cell r="K22">
            <v>2823190</v>
          </cell>
        </row>
        <row r="23">
          <cell r="C23" t="str">
            <v>Taxe d’extraction (fortage et taxe minière)</v>
          </cell>
          <cell r="E23">
            <v>0</v>
          </cell>
          <cell r="F23">
            <v>0</v>
          </cell>
          <cell r="G23">
            <v>0</v>
          </cell>
          <cell r="I23">
            <v>0</v>
          </cell>
          <cell r="J23">
            <v>0</v>
          </cell>
          <cell r="K23">
            <v>0</v>
          </cell>
        </row>
        <row r="24">
          <cell r="C24" t="str">
            <v>TVA</v>
          </cell>
          <cell r="E24">
            <v>0</v>
          </cell>
          <cell r="F24">
            <v>0</v>
          </cell>
          <cell r="G24">
            <v>0</v>
          </cell>
          <cell r="I24">
            <v>0</v>
          </cell>
          <cell r="J24">
            <v>0</v>
          </cell>
          <cell r="K24">
            <v>0</v>
          </cell>
        </row>
        <row r="25">
          <cell r="C25" t="str">
            <v>Redevance ARSAT</v>
          </cell>
          <cell r="E25">
            <v>0</v>
          </cell>
          <cell r="F25">
            <v>0</v>
          </cell>
          <cell r="G25">
            <v>0</v>
          </cell>
          <cell r="I25">
            <v>0</v>
          </cell>
          <cell r="J25">
            <v>0</v>
          </cell>
          <cell r="K25">
            <v>0</v>
          </cell>
        </row>
        <row r="26">
          <cell r="C26" t="str">
            <v>Bonus de Signature</v>
          </cell>
          <cell r="E26">
            <v>0</v>
          </cell>
          <cell r="F26">
            <v>0</v>
          </cell>
          <cell r="G26">
            <v>0</v>
          </cell>
          <cell r="I26">
            <v>0</v>
          </cell>
          <cell r="J26">
            <v>0</v>
          </cell>
          <cell r="K26">
            <v>0</v>
          </cell>
        </row>
        <row r="27">
          <cell r="C27" t="str">
            <v>Droit de passage</v>
          </cell>
          <cell r="E27">
            <v>0</v>
          </cell>
          <cell r="F27">
            <v>0</v>
          </cell>
          <cell r="G27">
            <v>0</v>
          </cell>
          <cell r="I27">
            <v>0</v>
          </cell>
          <cell r="J27">
            <v>0</v>
          </cell>
          <cell r="K27">
            <v>0</v>
          </cell>
        </row>
        <row r="28">
          <cell r="C28" t="str">
            <v>Bonus d’attribution d’autorisation d’exploitation</v>
          </cell>
          <cell r="E28">
            <v>0</v>
          </cell>
          <cell r="F28">
            <v>0</v>
          </cell>
          <cell r="G28">
            <v>0</v>
          </cell>
          <cell r="I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1312500</v>
          </cell>
          <cell r="F34">
            <v>437500</v>
          </cell>
          <cell r="G34">
            <v>1750000</v>
          </cell>
          <cell r="I34">
            <v>1750000</v>
          </cell>
          <cell r="J34">
            <v>0</v>
          </cell>
          <cell r="K34">
            <v>1750000</v>
          </cell>
        </row>
        <row r="35">
          <cell r="C35" t="str">
            <v>Taxe sur la Valeur Ajoutée (douanes)</v>
          </cell>
          <cell r="E35">
            <v>0</v>
          </cell>
          <cell r="F35">
            <v>0</v>
          </cell>
          <cell r="G35">
            <v>0</v>
          </cell>
          <cell r="J35">
            <v>0</v>
          </cell>
          <cell r="K35">
            <v>0</v>
          </cell>
        </row>
        <row r="36">
          <cell r="C36" t="str">
            <v xml:space="preserve">Taxe communautaire d'intégration (TCI) </v>
          </cell>
          <cell r="E36">
            <v>971843</v>
          </cell>
          <cell r="F36">
            <v>0</v>
          </cell>
          <cell r="G36">
            <v>971843</v>
          </cell>
          <cell r="J36">
            <v>971843</v>
          </cell>
          <cell r="K36">
            <v>971843</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388737</v>
          </cell>
          <cell r="F38">
            <v>0</v>
          </cell>
          <cell r="G38">
            <v>388737</v>
          </cell>
          <cell r="J38">
            <v>388737</v>
          </cell>
          <cell r="K38">
            <v>388737</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75000</v>
          </cell>
          <cell r="F42">
            <v>0</v>
          </cell>
          <cell r="G42">
            <v>75000</v>
          </cell>
          <cell r="I42">
            <v>75000</v>
          </cell>
          <cell r="J42">
            <v>0</v>
          </cell>
          <cell r="K42">
            <v>75000</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E45">
            <v>376710</v>
          </cell>
          <cell r="F45">
            <v>0</v>
          </cell>
          <cell r="G45">
            <v>376710</v>
          </cell>
          <cell r="I45">
            <v>26605</v>
          </cell>
          <cell r="J45">
            <v>0</v>
          </cell>
          <cell r="K45">
            <v>26605</v>
          </cell>
        </row>
        <row r="46">
          <cell r="C46" t="str">
            <v>Autres paiements significatifs</v>
          </cell>
          <cell r="E46">
            <v>2016765</v>
          </cell>
          <cell r="F46">
            <v>0</v>
          </cell>
          <cell r="G46">
            <v>2016765</v>
          </cell>
          <cell r="J46">
            <v>1871224</v>
          </cell>
          <cell r="K46">
            <v>1871224</v>
          </cell>
        </row>
      </sheetData>
      <sheetData sheetId="46">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330310</v>
          </cell>
          <cell r="F8">
            <v>0</v>
          </cell>
          <cell r="G8">
            <v>330310</v>
          </cell>
          <cell r="I8">
            <v>325000</v>
          </cell>
          <cell r="J8">
            <v>4470</v>
          </cell>
          <cell r="K8">
            <v>329470</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E11">
            <v>840</v>
          </cell>
          <cell r="F11">
            <v>0</v>
          </cell>
          <cell r="G11">
            <v>840</v>
          </cell>
          <cell r="J11">
            <v>0</v>
          </cell>
          <cell r="K11">
            <v>0</v>
          </cell>
        </row>
        <row r="12">
          <cell r="C12" t="str">
            <v>Impôt direct sur les bénéfices</v>
          </cell>
          <cell r="F12">
            <v>0</v>
          </cell>
          <cell r="G12">
            <v>0</v>
          </cell>
          <cell r="J12">
            <v>0</v>
          </cell>
          <cell r="K12">
            <v>0</v>
          </cell>
        </row>
        <row r="13">
          <cell r="C13" t="str">
            <v>IS libératoire</v>
          </cell>
          <cell r="E13">
            <v>4470</v>
          </cell>
          <cell r="F13">
            <v>0</v>
          </cell>
          <cell r="G13">
            <v>4470</v>
          </cell>
          <cell r="J13">
            <v>4470</v>
          </cell>
          <cell r="K13">
            <v>4470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E34">
            <v>250000</v>
          </cell>
          <cell r="F34">
            <v>0</v>
          </cell>
          <cell r="G34">
            <v>250000</v>
          </cell>
          <cell r="I34">
            <v>250000</v>
          </cell>
          <cell r="J34">
            <v>0</v>
          </cell>
          <cell r="K34">
            <v>250000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E42">
            <v>75000</v>
          </cell>
          <cell r="F42">
            <v>0</v>
          </cell>
          <cell r="G42">
            <v>75000</v>
          </cell>
          <cell r="I42">
            <v>75000</v>
          </cell>
          <cell r="J42">
            <v>0</v>
          </cell>
          <cell r="K42">
            <v>75000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F46">
            <v>0</v>
          </cell>
          <cell r="G46">
            <v>0</v>
          </cell>
          <cell r="J46">
            <v>0</v>
          </cell>
          <cell r="K46">
            <v>0</v>
          </cell>
        </row>
      </sheetData>
      <sheetData sheetId="47">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1002441</v>
          </cell>
          <cell r="F8">
            <v>0</v>
          </cell>
          <cell r="G8">
            <v>1002441</v>
          </cell>
          <cell r="I8">
            <v>824467</v>
          </cell>
          <cell r="J8">
            <v>178441</v>
          </cell>
          <cell r="K8">
            <v>1002908</v>
          </cell>
        </row>
        <row r="9">
          <cell r="C9" t="str">
            <v xml:space="preserve">Vente du pétrole collectés par la SHT </v>
          </cell>
          <cell r="E9">
            <v>0</v>
          </cell>
          <cell r="F9">
            <v>0</v>
          </cell>
          <cell r="G9">
            <v>0</v>
          </cell>
          <cell r="J9">
            <v>0</v>
          </cell>
          <cell r="K9">
            <v>0</v>
          </cell>
        </row>
        <row r="10">
          <cell r="C10" t="str">
            <v>Vente du pétrole collectés par la SHT PCCL</v>
          </cell>
          <cell r="E10">
            <v>0</v>
          </cell>
          <cell r="F10">
            <v>0</v>
          </cell>
          <cell r="G10">
            <v>0</v>
          </cell>
          <cell r="J10">
            <v>0</v>
          </cell>
          <cell r="K10">
            <v>0</v>
          </cell>
        </row>
        <row r="11">
          <cell r="C11" t="str">
            <v>Redevance superficiaire</v>
          </cell>
          <cell r="E11">
            <v>32153</v>
          </cell>
          <cell r="F11">
            <v>0</v>
          </cell>
          <cell r="G11">
            <v>32153</v>
          </cell>
          <cell r="J11">
            <v>32153</v>
          </cell>
          <cell r="K11">
            <v>32153</v>
          </cell>
        </row>
        <row r="12">
          <cell r="C12" t="str">
            <v>Impôt direct sur les bénéfices</v>
          </cell>
          <cell r="E12">
            <v>0</v>
          </cell>
          <cell r="F12">
            <v>0</v>
          </cell>
          <cell r="G12">
            <v>0</v>
          </cell>
          <cell r="J12">
            <v>0</v>
          </cell>
          <cell r="K12">
            <v>0</v>
          </cell>
        </row>
        <row r="13">
          <cell r="C13" t="str">
            <v>IS libératoire</v>
          </cell>
          <cell r="E13">
            <v>31266</v>
          </cell>
          <cell r="F13">
            <v>0</v>
          </cell>
          <cell r="G13">
            <v>31266</v>
          </cell>
          <cell r="J13">
            <v>31266</v>
          </cell>
          <cell r="K13">
            <v>31266</v>
          </cell>
        </row>
        <row r="14">
          <cell r="C14" t="str">
            <v>IRPP</v>
          </cell>
          <cell r="E14">
            <v>0</v>
          </cell>
          <cell r="F14">
            <v>0</v>
          </cell>
          <cell r="G14">
            <v>0</v>
          </cell>
          <cell r="I14">
            <v>0</v>
          </cell>
          <cell r="J14">
            <v>0</v>
          </cell>
          <cell r="K14">
            <v>0</v>
          </cell>
        </row>
        <row r="15">
          <cell r="C15" t="str">
            <v>Contribution de la patente</v>
          </cell>
          <cell r="E15">
            <v>0</v>
          </cell>
          <cell r="F15">
            <v>0</v>
          </cell>
          <cell r="G15">
            <v>0</v>
          </cell>
          <cell r="I15">
            <v>0</v>
          </cell>
          <cell r="J15">
            <v>0</v>
          </cell>
          <cell r="K15">
            <v>0</v>
          </cell>
        </row>
        <row r="16">
          <cell r="C16" t="str">
            <v>Taxe d'apprentissage et formation professionnelle</v>
          </cell>
          <cell r="E16">
            <v>0</v>
          </cell>
          <cell r="F16">
            <v>0</v>
          </cell>
          <cell r="G16">
            <v>0</v>
          </cell>
          <cell r="I16">
            <v>0</v>
          </cell>
          <cell r="J16">
            <v>0</v>
          </cell>
          <cell r="K16">
            <v>0</v>
          </cell>
        </row>
        <row r="17">
          <cell r="C17" t="str">
            <v>Dividendes versés à l'Etat</v>
          </cell>
          <cell r="E17">
            <v>0</v>
          </cell>
          <cell r="F17">
            <v>0</v>
          </cell>
          <cell r="G17">
            <v>0</v>
          </cell>
          <cell r="I17">
            <v>0</v>
          </cell>
          <cell r="J17">
            <v>0</v>
          </cell>
          <cell r="K17">
            <v>0</v>
          </cell>
        </row>
        <row r="18">
          <cell r="C18" t="str">
            <v>Taxe forfaitaire</v>
          </cell>
          <cell r="E18">
            <v>0</v>
          </cell>
          <cell r="F18">
            <v>0</v>
          </cell>
          <cell r="G18">
            <v>0</v>
          </cell>
          <cell r="I18">
            <v>0</v>
          </cell>
          <cell r="J18">
            <v>0</v>
          </cell>
          <cell r="K18">
            <v>0</v>
          </cell>
        </row>
        <row r="19">
          <cell r="C19" t="str">
            <v>Droit fixe</v>
          </cell>
          <cell r="E19">
            <v>0</v>
          </cell>
          <cell r="F19">
            <v>0</v>
          </cell>
          <cell r="G19">
            <v>0</v>
          </cell>
          <cell r="I19">
            <v>0</v>
          </cell>
          <cell r="J19">
            <v>0</v>
          </cell>
          <cell r="K19">
            <v>0</v>
          </cell>
        </row>
        <row r="20">
          <cell r="C20" t="str">
            <v>Redressements fiscaux</v>
          </cell>
          <cell r="E20">
            <v>0</v>
          </cell>
          <cell r="F20">
            <v>0</v>
          </cell>
          <cell r="G20">
            <v>0</v>
          </cell>
          <cell r="I20">
            <v>0</v>
          </cell>
          <cell r="J20">
            <v>0</v>
          </cell>
          <cell r="K20">
            <v>0</v>
          </cell>
        </row>
        <row r="21">
          <cell r="C21" t="str">
            <v>Redevance statistique à l'exportation</v>
          </cell>
          <cell r="E21">
            <v>0</v>
          </cell>
          <cell r="F21">
            <v>0</v>
          </cell>
          <cell r="G21">
            <v>0</v>
          </cell>
          <cell r="I21">
            <v>0</v>
          </cell>
          <cell r="J21">
            <v>0</v>
          </cell>
          <cell r="K21">
            <v>0</v>
          </cell>
        </row>
        <row r="22">
          <cell r="C22" t="str">
            <v>Redevance statistique à l'importation</v>
          </cell>
          <cell r="E22">
            <v>67660</v>
          </cell>
          <cell r="F22">
            <v>0</v>
          </cell>
          <cell r="G22">
            <v>67660</v>
          </cell>
          <cell r="I22">
            <v>467</v>
          </cell>
          <cell r="J22">
            <v>67660</v>
          </cell>
          <cell r="K22">
            <v>68127</v>
          </cell>
        </row>
        <row r="23">
          <cell r="C23" t="str">
            <v>Taxe d’extraction (fortage et taxe minière)</v>
          </cell>
          <cell r="E23">
            <v>0</v>
          </cell>
          <cell r="F23">
            <v>0</v>
          </cell>
          <cell r="G23">
            <v>0</v>
          </cell>
          <cell r="I23">
            <v>0</v>
          </cell>
          <cell r="J23">
            <v>0</v>
          </cell>
          <cell r="K23">
            <v>0</v>
          </cell>
        </row>
        <row r="24">
          <cell r="C24" t="str">
            <v>TVA</v>
          </cell>
          <cell r="E24">
            <v>0</v>
          </cell>
          <cell r="F24">
            <v>0</v>
          </cell>
          <cell r="G24">
            <v>0</v>
          </cell>
          <cell r="I24">
            <v>0</v>
          </cell>
          <cell r="J24">
            <v>0</v>
          </cell>
          <cell r="K24">
            <v>0</v>
          </cell>
        </row>
        <row r="25">
          <cell r="C25" t="str">
            <v>Redevance ARSAT</v>
          </cell>
          <cell r="E25">
            <v>0</v>
          </cell>
          <cell r="F25">
            <v>0</v>
          </cell>
          <cell r="G25">
            <v>0</v>
          </cell>
          <cell r="I25">
            <v>0</v>
          </cell>
          <cell r="J25">
            <v>0</v>
          </cell>
          <cell r="K25">
            <v>0</v>
          </cell>
        </row>
        <row r="26">
          <cell r="C26" t="str">
            <v>Bonus de Signature</v>
          </cell>
          <cell r="E26">
            <v>0</v>
          </cell>
          <cell r="F26">
            <v>0</v>
          </cell>
          <cell r="G26">
            <v>0</v>
          </cell>
          <cell r="I26">
            <v>0</v>
          </cell>
          <cell r="J26">
            <v>0</v>
          </cell>
          <cell r="K26">
            <v>0</v>
          </cell>
        </row>
        <row r="27">
          <cell r="C27" t="str">
            <v>Droit de passage</v>
          </cell>
          <cell r="E27">
            <v>0</v>
          </cell>
          <cell r="F27">
            <v>0</v>
          </cell>
          <cell r="G27">
            <v>0</v>
          </cell>
          <cell r="I27">
            <v>0</v>
          </cell>
          <cell r="J27">
            <v>0</v>
          </cell>
          <cell r="K27">
            <v>0</v>
          </cell>
        </row>
        <row r="28">
          <cell r="C28" t="str">
            <v>Bonus d’attribution d’autorisation d’exploitation</v>
          </cell>
          <cell r="E28">
            <v>0</v>
          </cell>
          <cell r="F28">
            <v>0</v>
          </cell>
          <cell r="G28">
            <v>0</v>
          </cell>
          <cell r="I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749000</v>
          </cell>
          <cell r="F34">
            <v>0</v>
          </cell>
          <cell r="G34">
            <v>749000</v>
          </cell>
          <cell r="I34">
            <v>749000</v>
          </cell>
          <cell r="J34">
            <v>0</v>
          </cell>
          <cell r="K34">
            <v>749000</v>
          </cell>
        </row>
        <row r="35">
          <cell r="C35" t="str">
            <v>Taxe sur la Valeur Ajoutée (douanes)</v>
          </cell>
          <cell r="E35">
            <v>0</v>
          </cell>
          <cell r="F35">
            <v>0</v>
          </cell>
          <cell r="G35">
            <v>0</v>
          </cell>
          <cell r="J35">
            <v>0</v>
          </cell>
          <cell r="K35">
            <v>0</v>
          </cell>
        </row>
        <row r="36">
          <cell r="C36" t="str">
            <v xml:space="preserve">Taxe communautaire d'intégration (TCI) </v>
          </cell>
          <cell r="E36">
            <v>33830</v>
          </cell>
          <cell r="F36">
            <v>0</v>
          </cell>
          <cell r="G36">
            <v>33830</v>
          </cell>
          <cell r="J36">
            <v>33830</v>
          </cell>
          <cell r="K36">
            <v>33830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13532</v>
          </cell>
          <cell r="F38">
            <v>0</v>
          </cell>
          <cell r="G38">
            <v>13532</v>
          </cell>
          <cell r="J38">
            <v>13532</v>
          </cell>
          <cell r="K38">
            <v>13532</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75000</v>
          </cell>
          <cell r="F42">
            <v>0</v>
          </cell>
          <cell r="G42">
            <v>75000</v>
          </cell>
          <cell r="I42">
            <v>75000</v>
          </cell>
          <cell r="J42">
            <v>0</v>
          </cell>
          <cell r="K42">
            <v>75000</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E46">
            <v>0</v>
          </cell>
          <cell r="F46">
            <v>0</v>
          </cell>
          <cell r="G46">
            <v>0</v>
          </cell>
          <cell r="J46">
            <v>0</v>
          </cell>
          <cell r="K46">
            <v>0</v>
          </cell>
        </row>
      </sheetData>
      <sheetData sheetId="48">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0</v>
          </cell>
          <cell r="F8">
            <v>0</v>
          </cell>
          <cell r="G8">
            <v>0</v>
          </cell>
          <cell r="I8">
            <v>0</v>
          </cell>
          <cell r="J8">
            <v>0</v>
          </cell>
          <cell r="K8">
            <v>0</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F46">
            <v>0</v>
          </cell>
          <cell r="G46">
            <v>0</v>
          </cell>
          <cell r="J46">
            <v>0</v>
          </cell>
          <cell r="K46">
            <v>0</v>
          </cell>
        </row>
      </sheetData>
      <sheetData sheetId="49">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0</v>
          </cell>
          <cell r="F8">
            <v>0</v>
          </cell>
          <cell r="G8">
            <v>0</v>
          </cell>
          <cell r="I8">
            <v>0</v>
          </cell>
          <cell r="J8">
            <v>0</v>
          </cell>
          <cell r="K8">
            <v>0</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F46">
            <v>0</v>
          </cell>
          <cell r="G46">
            <v>0</v>
          </cell>
          <cell r="J46">
            <v>0</v>
          </cell>
          <cell r="K46">
            <v>0</v>
          </cell>
        </row>
      </sheetData>
      <sheetData sheetId="50">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376674333</v>
          </cell>
          <cell r="F8">
            <v>0</v>
          </cell>
          <cell r="G8">
            <v>376674333</v>
          </cell>
          <cell r="I8">
            <v>376670489</v>
          </cell>
          <cell r="J8">
            <v>0</v>
          </cell>
          <cell r="K8">
            <v>376670489</v>
          </cell>
        </row>
        <row r="9">
          <cell r="C9" t="str">
            <v xml:space="preserve">Vente du pétrole collectés par la SHT </v>
          </cell>
          <cell r="E9">
            <v>202487259</v>
          </cell>
          <cell r="F9">
            <v>0</v>
          </cell>
          <cell r="G9">
            <v>202487259</v>
          </cell>
          <cell r="I9">
            <v>202487260</v>
          </cell>
          <cell r="J9">
            <v>0</v>
          </cell>
          <cell r="K9">
            <v>202487260</v>
          </cell>
        </row>
        <row r="10">
          <cell r="C10" t="str">
            <v>Vente du pétrole collectés par la SHT PCCL</v>
          </cell>
          <cell r="E10">
            <v>174187074</v>
          </cell>
          <cell r="F10">
            <v>0</v>
          </cell>
          <cell r="G10">
            <v>174187074</v>
          </cell>
          <cell r="I10">
            <v>174183229</v>
          </cell>
          <cell r="J10">
            <v>0</v>
          </cell>
          <cell r="K10">
            <v>174183229</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F46">
            <v>0</v>
          </cell>
          <cell r="G46">
            <v>0</v>
          </cell>
          <cell r="J46">
            <v>0</v>
          </cell>
          <cell r="K46">
            <v>0</v>
          </cell>
        </row>
      </sheetData>
      <sheetData sheetId="51">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623918</v>
          </cell>
          <cell r="F8">
            <v>0</v>
          </cell>
          <cell r="G8">
            <v>623918</v>
          </cell>
          <cell r="I8">
            <v>455860</v>
          </cell>
          <cell r="J8">
            <v>164010</v>
          </cell>
          <cell r="K8">
            <v>619870</v>
          </cell>
        </row>
        <row r="9">
          <cell r="C9" t="str">
            <v xml:space="preserve">Vente du pétrole collectés par la SHT </v>
          </cell>
          <cell r="E9">
            <v>0</v>
          </cell>
          <cell r="F9">
            <v>0</v>
          </cell>
          <cell r="G9">
            <v>0</v>
          </cell>
          <cell r="J9">
            <v>0</v>
          </cell>
          <cell r="K9">
            <v>0</v>
          </cell>
        </row>
        <row r="10">
          <cell r="C10" t="str">
            <v>Vente du pétrole collectés par la SHT PCCL</v>
          </cell>
          <cell r="E10">
            <v>0</v>
          </cell>
          <cell r="F10">
            <v>0</v>
          </cell>
          <cell r="G10">
            <v>0</v>
          </cell>
          <cell r="J10">
            <v>0</v>
          </cell>
          <cell r="K10">
            <v>0</v>
          </cell>
        </row>
        <row r="11">
          <cell r="C11" t="str">
            <v>Redevance superficiaire</v>
          </cell>
          <cell r="E11">
            <v>75859</v>
          </cell>
          <cell r="F11">
            <v>0</v>
          </cell>
          <cell r="G11">
            <v>75859</v>
          </cell>
          <cell r="J11">
            <v>75859</v>
          </cell>
          <cell r="K11">
            <v>75859</v>
          </cell>
        </row>
        <row r="12">
          <cell r="C12" t="str">
            <v>Impôt direct sur les bénéfices</v>
          </cell>
          <cell r="E12">
            <v>0</v>
          </cell>
          <cell r="F12">
            <v>0</v>
          </cell>
          <cell r="G12">
            <v>0</v>
          </cell>
          <cell r="J12">
            <v>0</v>
          </cell>
          <cell r="K12">
            <v>0</v>
          </cell>
        </row>
        <row r="13">
          <cell r="C13" t="str">
            <v>IS libératoire</v>
          </cell>
          <cell r="E13">
            <v>10261</v>
          </cell>
          <cell r="F13">
            <v>0</v>
          </cell>
          <cell r="G13">
            <v>10261</v>
          </cell>
          <cell r="J13">
            <v>10261</v>
          </cell>
          <cell r="K13">
            <v>10261</v>
          </cell>
        </row>
        <row r="14">
          <cell r="C14" t="str">
            <v>IRPP</v>
          </cell>
          <cell r="E14">
            <v>62657</v>
          </cell>
          <cell r="F14">
            <v>0</v>
          </cell>
          <cell r="G14">
            <v>62657</v>
          </cell>
          <cell r="I14">
            <v>0</v>
          </cell>
          <cell r="J14">
            <v>62657</v>
          </cell>
          <cell r="K14">
            <v>62657</v>
          </cell>
        </row>
        <row r="15">
          <cell r="C15" t="str">
            <v>Contribution de la patente</v>
          </cell>
          <cell r="E15">
            <v>0</v>
          </cell>
          <cell r="F15">
            <v>0</v>
          </cell>
          <cell r="G15">
            <v>0</v>
          </cell>
          <cell r="J15">
            <v>0</v>
          </cell>
          <cell r="K15">
            <v>0</v>
          </cell>
        </row>
        <row r="16">
          <cell r="C16" t="str">
            <v>Taxe d'apprentissage et formation professionnelle</v>
          </cell>
          <cell r="E16">
            <v>0</v>
          </cell>
          <cell r="F16">
            <v>0</v>
          </cell>
          <cell r="G16">
            <v>0</v>
          </cell>
          <cell r="J16">
            <v>0</v>
          </cell>
          <cell r="K16">
            <v>0</v>
          </cell>
        </row>
        <row r="17">
          <cell r="C17" t="str">
            <v>Dividendes versés à l'Etat</v>
          </cell>
          <cell r="E17">
            <v>0</v>
          </cell>
          <cell r="F17">
            <v>0</v>
          </cell>
          <cell r="G17">
            <v>0</v>
          </cell>
          <cell r="J17">
            <v>0</v>
          </cell>
          <cell r="K17">
            <v>0</v>
          </cell>
        </row>
        <row r="18">
          <cell r="C18" t="str">
            <v>Taxe forfaitaire</v>
          </cell>
          <cell r="E18">
            <v>15233</v>
          </cell>
          <cell r="F18">
            <v>0</v>
          </cell>
          <cell r="G18">
            <v>15233</v>
          </cell>
          <cell r="J18">
            <v>15233</v>
          </cell>
          <cell r="K18">
            <v>15233</v>
          </cell>
        </row>
        <row r="19">
          <cell r="C19" t="str">
            <v>Droit fixe</v>
          </cell>
          <cell r="E19">
            <v>0</v>
          </cell>
          <cell r="F19">
            <v>0</v>
          </cell>
          <cell r="G19">
            <v>0</v>
          </cell>
          <cell r="J19">
            <v>0</v>
          </cell>
          <cell r="K19">
            <v>0</v>
          </cell>
        </row>
        <row r="20">
          <cell r="C20" t="str">
            <v>Redressements fiscaux</v>
          </cell>
          <cell r="E20">
            <v>0</v>
          </cell>
          <cell r="F20">
            <v>0</v>
          </cell>
          <cell r="G20">
            <v>0</v>
          </cell>
          <cell r="J20">
            <v>0</v>
          </cell>
          <cell r="K20">
            <v>0</v>
          </cell>
        </row>
        <row r="21">
          <cell r="C21" t="str">
            <v>Redevance statistique à l'exportation</v>
          </cell>
          <cell r="E21">
            <v>0</v>
          </cell>
          <cell r="F21">
            <v>0</v>
          </cell>
          <cell r="G21">
            <v>0</v>
          </cell>
          <cell r="J21">
            <v>0</v>
          </cell>
          <cell r="K21">
            <v>0</v>
          </cell>
        </row>
        <row r="22">
          <cell r="C22" t="str">
            <v>Redevance statistique à l'importation</v>
          </cell>
          <cell r="E22">
            <v>0</v>
          </cell>
          <cell r="F22">
            <v>0</v>
          </cell>
          <cell r="G22">
            <v>0</v>
          </cell>
          <cell r="J22">
            <v>0</v>
          </cell>
          <cell r="K22">
            <v>0</v>
          </cell>
        </row>
        <row r="23">
          <cell r="C23" t="str">
            <v>Taxe d’extraction (fortage et taxe minière)</v>
          </cell>
          <cell r="E23">
            <v>0</v>
          </cell>
          <cell r="F23">
            <v>0</v>
          </cell>
          <cell r="G23">
            <v>0</v>
          </cell>
          <cell r="I23">
            <v>0</v>
          </cell>
          <cell r="J23">
            <v>0</v>
          </cell>
          <cell r="K23">
            <v>0</v>
          </cell>
        </row>
        <row r="24">
          <cell r="C24" t="str">
            <v>TVA</v>
          </cell>
          <cell r="E24">
            <v>0</v>
          </cell>
          <cell r="F24">
            <v>0</v>
          </cell>
          <cell r="G24">
            <v>0</v>
          </cell>
          <cell r="J24">
            <v>0</v>
          </cell>
          <cell r="K24">
            <v>0</v>
          </cell>
        </row>
        <row r="25">
          <cell r="C25" t="str">
            <v>Redevance ARSAT</v>
          </cell>
          <cell r="E25">
            <v>0</v>
          </cell>
          <cell r="F25">
            <v>0</v>
          </cell>
          <cell r="G25">
            <v>0</v>
          </cell>
          <cell r="J25">
            <v>0</v>
          </cell>
          <cell r="K25">
            <v>0</v>
          </cell>
        </row>
        <row r="26">
          <cell r="C26" t="str">
            <v>Bonus de Signature</v>
          </cell>
          <cell r="E26">
            <v>0</v>
          </cell>
          <cell r="F26">
            <v>0</v>
          </cell>
          <cell r="G26">
            <v>0</v>
          </cell>
          <cell r="J26">
            <v>0</v>
          </cell>
          <cell r="K26">
            <v>0</v>
          </cell>
        </row>
        <row r="27">
          <cell r="C27" t="str">
            <v>Droit de passage</v>
          </cell>
          <cell r="E27">
            <v>0</v>
          </cell>
          <cell r="F27">
            <v>0</v>
          </cell>
          <cell r="G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380094</v>
          </cell>
          <cell r="F34">
            <v>0</v>
          </cell>
          <cell r="G34">
            <v>380094</v>
          </cell>
          <cell r="I34">
            <v>380094</v>
          </cell>
          <cell r="J34">
            <v>0</v>
          </cell>
          <cell r="K34">
            <v>380094</v>
          </cell>
        </row>
        <row r="35">
          <cell r="C35" t="str">
            <v>Taxe sur la Valeur Ajoutée (douanes)</v>
          </cell>
          <cell r="E35">
            <v>0</v>
          </cell>
          <cell r="F35">
            <v>0</v>
          </cell>
          <cell r="G35">
            <v>0</v>
          </cell>
          <cell r="J35">
            <v>0</v>
          </cell>
          <cell r="K35">
            <v>0</v>
          </cell>
        </row>
        <row r="36">
          <cell r="C36" t="str">
            <v xml:space="preserve">Taxe communautaire d'intégration (TCI) </v>
          </cell>
          <cell r="E36">
            <v>0</v>
          </cell>
          <cell r="F36">
            <v>0</v>
          </cell>
          <cell r="G36">
            <v>0</v>
          </cell>
          <cell r="J36">
            <v>0</v>
          </cell>
          <cell r="K36">
            <v>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0</v>
          </cell>
          <cell r="F38">
            <v>0</v>
          </cell>
          <cell r="G38">
            <v>0</v>
          </cell>
          <cell r="J38">
            <v>0</v>
          </cell>
          <cell r="K38">
            <v>0</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75766</v>
          </cell>
          <cell r="F42">
            <v>0</v>
          </cell>
          <cell r="G42">
            <v>75766</v>
          </cell>
          <cell r="I42">
            <v>75766</v>
          </cell>
          <cell r="J42">
            <v>0</v>
          </cell>
          <cell r="K42">
            <v>75766</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E46">
            <v>4048</v>
          </cell>
          <cell r="F46">
            <v>0</v>
          </cell>
          <cell r="G46">
            <v>4048</v>
          </cell>
          <cell r="J46">
            <v>0</v>
          </cell>
          <cell r="K46">
            <v>0</v>
          </cell>
        </row>
      </sheetData>
      <sheetData sheetId="52">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1120701</v>
          </cell>
          <cell r="F8">
            <v>-66857</v>
          </cell>
          <cell r="G8">
            <v>1053844</v>
          </cell>
          <cell r="I8">
            <v>344059</v>
          </cell>
          <cell r="J8">
            <v>671494</v>
          </cell>
          <cell r="K8">
            <v>1015553</v>
          </cell>
        </row>
        <row r="9">
          <cell r="C9" t="str">
            <v xml:space="preserve">Vente du pétrole collectés par la SHT </v>
          </cell>
          <cell r="E9">
            <v>0</v>
          </cell>
          <cell r="F9">
            <v>0</v>
          </cell>
          <cell r="G9">
            <v>0</v>
          </cell>
          <cell r="J9">
            <v>0</v>
          </cell>
          <cell r="K9">
            <v>0</v>
          </cell>
        </row>
        <row r="10">
          <cell r="C10" t="str">
            <v>Vente du pétrole collectés par la SHT PCCL</v>
          </cell>
          <cell r="E10">
            <v>0</v>
          </cell>
          <cell r="F10">
            <v>0</v>
          </cell>
          <cell r="G10">
            <v>0</v>
          </cell>
          <cell r="J10">
            <v>0</v>
          </cell>
          <cell r="K10">
            <v>0</v>
          </cell>
        </row>
        <row r="11">
          <cell r="C11" t="str">
            <v>Redevance superficiaire</v>
          </cell>
          <cell r="E11">
            <v>20886</v>
          </cell>
          <cell r="F11">
            <v>0</v>
          </cell>
          <cell r="G11">
            <v>20886</v>
          </cell>
          <cell r="I11">
            <v>20886</v>
          </cell>
          <cell r="J11">
            <v>0</v>
          </cell>
          <cell r="K11">
            <v>20886</v>
          </cell>
        </row>
        <row r="12">
          <cell r="C12" t="str">
            <v>Impôt direct sur les bénéfices</v>
          </cell>
          <cell r="E12">
            <v>0</v>
          </cell>
          <cell r="F12">
            <v>0</v>
          </cell>
          <cell r="G12">
            <v>0</v>
          </cell>
          <cell r="J12">
            <v>0</v>
          </cell>
          <cell r="K12">
            <v>0</v>
          </cell>
        </row>
        <row r="13">
          <cell r="C13" t="str">
            <v>IS libératoire</v>
          </cell>
          <cell r="E13">
            <v>17029</v>
          </cell>
          <cell r="F13">
            <v>-17029</v>
          </cell>
          <cell r="G13">
            <v>0</v>
          </cell>
          <cell r="J13">
            <v>0</v>
          </cell>
          <cell r="K13">
            <v>0</v>
          </cell>
        </row>
        <row r="14">
          <cell r="C14" t="str">
            <v>IRPP</v>
          </cell>
          <cell r="E14">
            <v>357614</v>
          </cell>
          <cell r="F14">
            <v>17029</v>
          </cell>
          <cell r="G14">
            <v>374643</v>
          </cell>
          <cell r="I14">
            <v>0</v>
          </cell>
          <cell r="J14">
            <v>374643</v>
          </cell>
          <cell r="K14">
            <v>374643</v>
          </cell>
        </row>
        <row r="15">
          <cell r="C15" t="str">
            <v>Contribution de la patente</v>
          </cell>
          <cell r="E15">
            <v>17</v>
          </cell>
          <cell r="F15">
            <v>0</v>
          </cell>
          <cell r="G15">
            <v>17</v>
          </cell>
          <cell r="I15">
            <v>0</v>
          </cell>
          <cell r="J15">
            <v>0</v>
          </cell>
          <cell r="K15">
            <v>0</v>
          </cell>
        </row>
        <row r="16">
          <cell r="C16" t="str">
            <v>Taxe d'apprentissage et formation professionnelle</v>
          </cell>
          <cell r="E16">
            <v>0</v>
          </cell>
          <cell r="F16">
            <v>0</v>
          </cell>
          <cell r="G16">
            <v>0</v>
          </cell>
          <cell r="I16">
            <v>0</v>
          </cell>
          <cell r="J16">
            <v>0</v>
          </cell>
          <cell r="K16">
            <v>0</v>
          </cell>
        </row>
        <row r="17">
          <cell r="C17" t="str">
            <v>Dividendes versés à l'Etat</v>
          </cell>
          <cell r="E17">
            <v>0</v>
          </cell>
          <cell r="F17">
            <v>0</v>
          </cell>
          <cell r="G17">
            <v>0</v>
          </cell>
          <cell r="I17">
            <v>0</v>
          </cell>
          <cell r="J17">
            <v>0</v>
          </cell>
          <cell r="K17">
            <v>0</v>
          </cell>
        </row>
        <row r="18">
          <cell r="C18" t="str">
            <v>Taxe forfaitaire</v>
          </cell>
          <cell r="E18">
            <v>0</v>
          </cell>
          <cell r="F18">
            <v>0</v>
          </cell>
          <cell r="G18">
            <v>0</v>
          </cell>
          <cell r="I18">
            <v>0</v>
          </cell>
          <cell r="J18">
            <v>0</v>
          </cell>
          <cell r="K18">
            <v>0</v>
          </cell>
        </row>
        <row r="19">
          <cell r="C19" t="str">
            <v>Droit fixe</v>
          </cell>
          <cell r="E19">
            <v>0</v>
          </cell>
          <cell r="F19">
            <v>0</v>
          </cell>
          <cell r="G19">
            <v>0</v>
          </cell>
          <cell r="I19">
            <v>0</v>
          </cell>
          <cell r="J19">
            <v>0</v>
          </cell>
          <cell r="K19">
            <v>0</v>
          </cell>
        </row>
        <row r="20">
          <cell r="C20" t="str">
            <v>Redressements fiscaux</v>
          </cell>
          <cell r="E20">
            <v>0</v>
          </cell>
          <cell r="F20">
            <v>0</v>
          </cell>
          <cell r="G20">
            <v>0</v>
          </cell>
          <cell r="I20">
            <v>0</v>
          </cell>
          <cell r="J20">
            <v>0</v>
          </cell>
          <cell r="K20">
            <v>0</v>
          </cell>
        </row>
        <row r="21">
          <cell r="C21" t="str">
            <v>Redevance statistique à l'exportation</v>
          </cell>
          <cell r="E21">
            <v>0</v>
          </cell>
          <cell r="F21">
            <v>0</v>
          </cell>
          <cell r="G21">
            <v>0</v>
          </cell>
          <cell r="I21">
            <v>0</v>
          </cell>
          <cell r="J21">
            <v>0</v>
          </cell>
          <cell r="K21">
            <v>0</v>
          </cell>
        </row>
        <row r="22">
          <cell r="C22" t="str">
            <v>Redevance statistique à l'importation</v>
          </cell>
          <cell r="E22">
            <v>166682</v>
          </cell>
          <cell r="F22">
            <v>0</v>
          </cell>
          <cell r="G22">
            <v>166682</v>
          </cell>
          <cell r="I22">
            <v>0</v>
          </cell>
          <cell r="J22">
            <v>166682</v>
          </cell>
          <cell r="K22">
            <v>166682</v>
          </cell>
        </row>
        <row r="23">
          <cell r="C23" t="str">
            <v>Taxe d’extraction (fortage et taxe minière)</v>
          </cell>
          <cell r="E23">
            <v>0</v>
          </cell>
          <cell r="F23">
            <v>0</v>
          </cell>
          <cell r="G23">
            <v>0</v>
          </cell>
          <cell r="J23">
            <v>0</v>
          </cell>
          <cell r="K23">
            <v>0</v>
          </cell>
        </row>
        <row r="24">
          <cell r="C24" t="str">
            <v>TVA</v>
          </cell>
          <cell r="E24">
            <v>0</v>
          </cell>
          <cell r="F24">
            <v>0</v>
          </cell>
          <cell r="G24">
            <v>0</v>
          </cell>
          <cell r="J24">
            <v>0</v>
          </cell>
          <cell r="K24">
            <v>0</v>
          </cell>
        </row>
        <row r="25">
          <cell r="C25" t="str">
            <v>Redevance ARSAT</v>
          </cell>
          <cell r="E25">
            <v>0</v>
          </cell>
          <cell r="F25">
            <v>0</v>
          </cell>
          <cell r="G25">
            <v>0</v>
          </cell>
          <cell r="J25">
            <v>0</v>
          </cell>
          <cell r="K25">
            <v>0</v>
          </cell>
        </row>
        <row r="26">
          <cell r="C26" t="str">
            <v>Bonus de Signature</v>
          </cell>
          <cell r="E26">
            <v>0</v>
          </cell>
          <cell r="F26">
            <v>0</v>
          </cell>
          <cell r="G26">
            <v>0</v>
          </cell>
          <cell r="J26">
            <v>0</v>
          </cell>
          <cell r="K26">
            <v>0</v>
          </cell>
        </row>
        <row r="27">
          <cell r="C27" t="str">
            <v>Droit de passage</v>
          </cell>
          <cell r="E27">
            <v>0</v>
          </cell>
          <cell r="F27">
            <v>0</v>
          </cell>
          <cell r="G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246514</v>
          </cell>
          <cell r="F34">
            <v>0</v>
          </cell>
          <cell r="G34">
            <v>246514</v>
          </cell>
          <cell r="I34">
            <v>249559</v>
          </cell>
          <cell r="J34">
            <v>0</v>
          </cell>
          <cell r="K34">
            <v>249559</v>
          </cell>
        </row>
        <row r="35">
          <cell r="C35" t="str">
            <v>Taxe sur la Valeur Ajoutée (douanes)</v>
          </cell>
          <cell r="E35">
            <v>0</v>
          </cell>
          <cell r="F35">
            <v>0</v>
          </cell>
          <cell r="G35">
            <v>0</v>
          </cell>
          <cell r="J35">
            <v>0</v>
          </cell>
          <cell r="K35">
            <v>0</v>
          </cell>
        </row>
        <row r="36">
          <cell r="C36" t="str">
            <v xml:space="preserve">Taxe communautaire d'intégration (TCI) </v>
          </cell>
          <cell r="E36">
            <v>83341</v>
          </cell>
          <cell r="F36">
            <v>0</v>
          </cell>
          <cell r="G36">
            <v>83341</v>
          </cell>
          <cell r="J36">
            <v>83341</v>
          </cell>
          <cell r="K36">
            <v>83341</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33336</v>
          </cell>
          <cell r="F38">
            <v>0</v>
          </cell>
          <cell r="G38">
            <v>33336</v>
          </cell>
          <cell r="J38">
            <v>33336</v>
          </cell>
          <cell r="K38">
            <v>33336</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73614</v>
          </cell>
          <cell r="F42">
            <v>0</v>
          </cell>
          <cell r="G42">
            <v>73614</v>
          </cell>
          <cell r="I42">
            <v>73614</v>
          </cell>
          <cell r="J42">
            <v>0</v>
          </cell>
          <cell r="K42">
            <v>73614</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E45">
            <v>41319</v>
          </cell>
          <cell r="F45">
            <v>0</v>
          </cell>
          <cell r="G45">
            <v>41319</v>
          </cell>
          <cell r="J45">
            <v>0</v>
          </cell>
          <cell r="K45">
            <v>0</v>
          </cell>
        </row>
        <row r="46">
          <cell r="C46" t="str">
            <v>Autres paiements significatifs</v>
          </cell>
          <cell r="E46">
            <v>80349</v>
          </cell>
          <cell r="F46">
            <v>-66857</v>
          </cell>
          <cell r="G46">
            <v>13492</v>
          </cell>
          <cell r="J46">
            <v>13492</v>
          </cell>
          <cell r="K46">
            <v>13492</v>
          </cell>
        </row>
      </sheetData>
      <sheetData sheetId="53">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565985</v>
          </cell>
          <cell r="F8">
            <v>0</v>
          </cell>
          <cell r="G8">
            <v>565985</v>
          </cell>
          <cell r="I8">
            <v>217510</v>
          </cell>
          <cell r="J8">
            <v>310212</v>
          </cell>
          <cell r="K8">
            <v>527722</v>
          </cell>
        </row>
        <row r="9">
          <cell r="C9" t="str">
            <v xml:space="preserve">Vente du pétrole collectés par la SHT </v>
          </cell>
          <cell r="E9">
            <v>0</v>
          </cell>
          <cell r="F9">
            <v>0</v>
          </cell>
          <cell r="G9">
            <v>0</v>
          </cell>
          <cell r="J9">
            <v>0</v>
          </cell>
          <cell r="K9">
            <v>0</v>
          </cell>
        </row>
        <row r="10">
          <cell r="C10" t="str">
            <v>Vente du pétrole collectés par la SHT PCCL</v>
          </cell>
          <cell r="E10">
            <v>0</v>
          </cell>
          <cell r="F10">
            <v>0</v>
          </cell>
          <cell r="G10">
            <v>0</v>
          </cell>
          <cell r="J10">
            <v>0</v>
          </cell>
          <cell r="K10">
            <v>0</v>
          </cell>
        </row>
        <row r="11">
          <cell r="C11" t="str">
            <v>Redevance superficiaire</v>
          </cell>
          <cell r="E11">
            <v>133013</v>
          </cell>
          <cell r="F11">
            <v>0</v>
          </cell>
          <cell r="G11">
            <v>133013</v>
          </cell>
          <cell r="I11">
            <v>0</v>
          </cell>
          <cell r="J11">
            <v>133013</v>
          </cell>
          <cell r="K11">
            <v>133013</v>
          </cell>
        </row>
        <row r="12">
          <cell r="C12" t="str">
            <v>Impôt direct sur les bénéfices</v>
          </cell>
          <cell r="E12">
            <v>0</v>
          </cell>
          <cell r="F12">
            <v>0</v>
          </cell>
          <cell r="G12">
            <v>0</v>
          </cell>
          <cell r="I12">
            <v>0</v>
          </cell>
          <cell r="J12">
            <v>0</v>
          </cell>
          <cell r="K12">
            <v>0</v>
          </cell>
        </row>
        <row r="13">
          <cell r="C13" t="str">
            <v>IS libératoire</v>
          </cell>
          <cell r="E13">
            <v>39610</v>
          </cell>
          <cell r="F13">
            <v>-39610</v>
          </cell>
          <cell r="G13">
            <v>0</v>
          </cell>
          <cell r="I13">
            <v>665</v>
          </cell>
          <cell r="J13">
            <v>-665</v>
          </cell>
          <cell r="K13">
            <v>0</v>
          </cell>
        </row>
        <row r="14">
          <cell r="C14" t="str">
            <v>IRPP</v>
          </cell>
          <cell r="E14">
            <v>188134</v>
          </cell>
          <cell r="F14">
            <v>39610</v>
          </cell>
          <cell r="G14">
            <v>227744</v>
          </cell>
          <cell r="I14">
            <v>63881</v>
          </cell>
          <cell r="J14">
            <v>163863</v>
          </cell>
          <cell r="K14">
            <v>227744</v>
          </cell>
        </row>
        <row r="15">
          <cell r="C15" t="str">
            <v>Contribution de la patente</v>
          </cell>
          <cell r="E15">
            <v>13</v>
          </cell>
          <cell r="F15">
            <v>0</v>
          </cell>
          <cell r="G15">
            <v>13</v>
          </cell>
          <cell r="I15">
            <v>0</v>
          </cell>
          <cell r="J15">
            <v>10</v>
          </cell>
          <cell r="K15">
            <v>10</v>
          </cell>
        </row>
        <row r="16">
          <cell r="C16" t="str">
            <v>Taxe d'apprentissage et formation professionnelle</v>
          </cell>
          <cell r="E16">
            <v>785</v>
          </cell>
          <cell r="F16">
            <v>0</v>
          </cell>
          <cell r="G16">
            <v>785</v>
          </cell>
          <cell r="I16">
            <v>894</v>
          </cell>
          <cell r="J16">
            <v>0</v>
          </cell>
          <cell r="K16">
            <v>894</v>
          </cell>
        </row>
        <row r="17">
          <cell r="C17" t="str">
            <v>Dividendes versés à l'Etat</v>
          </cell>
          <cell r="E17">
            <v>0</v>
          </cell>
          <cell r="F17">
            <v>0</v>
          </cell>
          <cell r="G17">
            <v>0</v>
          </cell>
          <cell r="I17">
            <v>0</v>
          </cell>
          <cell r="J17">
            <v>0</v>
          </cell>
          <cell r="K17">
            <v>0</v>
          </cell>
        </row>
        <row r="18">
          <cell r="C18" t="str">
            <v>Taxe forfaitaire</v>
          </cell>
          <cell r="E18">
            <v>5370</v>
          </cell>
          <cell r="F18">
            <v>0</v>
          </cell>
          <cell r="G18">
            <v>5370</v>
          </cell>
          <cell r="I18">
            <v>0</v>
          </cell>
          <cell r="J18">
            <v>5370</v>
          </cell>
          <cell r="K18">
            <v>5370</v>
          </cell>
        </row>
        <row r="19">
          <cell r="C19" t="str">
            <v>Droit fixe</v>
          </cell>
          <cell r="E19">
            <v>0</v>
          </cell>
          <cell r="F19">
            <v>0</v>
          </cell>
          <cell r="G19">
            <v>0</v>
          </cell>
          <cell r="I19">
            <v>0</v>
          </cell>
          <cell r="J19">
            <v>0</v>
          </cell>
          <cell r="K19">
            <v>0</v>
          </cell>
        </row>
        <row r="20">
          <cell r="C20" t="str">
            <v>Redressements fiscaux</v>
          </cell>
          <cell r="E20">
            <v>8621</v>
          </cell>
          <cell r="F20">
            <v>0</v>
          </cell>
          <cell r="G20">
            <v>8621</v>
          </cell>
          <cell r="I20">
            <v>0</v>
          </cell>
          <cell r="J20">
            <v>8621</v>
          </cell>
          <cell r="K20">
            <v>8621</v>
          </cell>
        </row>
        <row r="21">
          <cell r="C21" t="str">
            <v>Redevance statistique à l'exportation</v>
          </cell>
          <cell r="E21">
            <v>0</v>
          </cell>
          <cell r="F21">
            <v>0</v>
          </cell>
          <cell r="G21">
            <v>0</v>
          </cell>
          <cell r="I21">
            <v>0</v>
          </cell>
          <cell r="J21">
            <v>0</v>
          </cell>
          <cell r="K21">
            <v>0</v>
          </cell>
        </row>
        <row r="22">
          <cell r="C22" t="str">
            <v>Redevance statistique à l'importation</v>
          </cell>
          <cell r="E22">
            <v>0</v>
          </cell>
          <cell r="F22">
            <v>0</v>
          </cell>
          <cell r="G22">
            <v>0</v>
          </cell>
          <cell r="J22">
            <v>0</v>
          </cell>
          <cell r="K22">
            <v>0</v>
          </cell>
        </row>
        <row r="23">
          <cell r="C23" t="str">
            <v>Taxe d’extraction (fortage et taxe minière)</v>
          </cell>
          <cell r="E23">
            <v>0</v>
          </cell>
          <cell r="F23">
            <v>0</v>
          </cell>
          <cell r="G23">
            <v>0</v>
          </cell>
          <cell r="I23">
            <v>0</v>
          </cell>
          <cell r="J23">
            <v>0</v>
          </cell>
          <cell r="K23">
            <v>0</v>
          </cell>
        </row>
        <row r="24">
          <cell r="C24" t="str">
            <v>TVA</v>
          </cell>
          <cell r="E24">
            <v>0</v>
          </cell>
          <cell r="F24">
            <v>0</v>
          </cell>
          <cell r="G24">
            <v>0</v>
          </cell>
          <cell r="J24">
            <v>0</v>
          </cell>
          <cell r="K24">
            <v>0</v>
          </cell>
        </row>
        <row r="25">
          <cell r="C25" t="str">
            <v>Redevance ARSAT</v>
          </cell>
          <cell r="E25">
            <v>0</v>
          </cell>
          <cell r="F25">
            <v>0</v>
          </cell>
          <cell r="G25">
            <v>0</v>
          </cell>
          <cell r="J25">
            <v>0</v>
          </cell>
          <cell r="K25">
            <v>0</v>
          </cell>
        </row>
        <row r="26">
          <cell r="C26" t="str">
            <v>Bonus de Signature</v>
          </cell>
          <cell r="E26">
            <v>0</v>
          </cell>
          <cell r="F26">
            <v>0</v>
          </cell>
          <cell r="G26">
            <v>0</v>
          </cell>
          <cell r="J26">
            <v>0</v>
          </cell>
          <cell r="K26">
            <v>0</v>
          </cell>
        </row>
        <row r="27">
          <cell r="C27" t="str">
            <v>Droit de passage</v>
          </cell>
          <cell r="E27">
            <v>0</v>
          </cell>
          <cell r="F27">
            <v>0</v>
          </cell>
          <cell r="G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76008</v>
          </cell>
          <cell r="F34">
            <v>0</v>
          </cell>
          <cell r="G34">
            <v>76008</v>
          </cell>
          <cell r="I34">
            <v>76008</v>
          </cell>
          <cell r="J34">
            <v>0</v>
          </cell>
          <cell r="K34">
            <v>76008</v>
          </cell>
        </row>
        <row r="35">
          <cell r="C35" t="str">
            <v>Taxe sur la Valeur Ajoutée (douanes)</v>
          </cell>
          <cell r="E35">
            <v>0</v>
          </cell>
          <cell r="F35">
            <v>0</v>
          </cell>
          <cell r="G35">
            <v>0</v>
          </cell>
          <cell r="J35">
            <v>0</v>
          </cell>
          <cell r="K35">
            <v>0</v>
          </cell>
        </row>
        <row r="36">
          <cell r="C36" t="str">
            <v xml:space="preserve">Taxe communautaire d'intégration (TCI) </v>
          </cell>
          <cell r="E36">
            <v>0</v>
          </cell>
          <cell r="F36">
            <v>0</v>
          </cell>
          <cell r="G36">
            <v>0</v>
          </cell>
          <cell r="J36">
            <v>0</v>
          </cell>
          <cell r="K36">
            <v>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0</v>
          </cell>
          <cell r="F38">
            <v>0</v>
          </cell>
          <cell r="G38">
            <v>0</v>
          </cell>
          <cell r="J38">
            <v>0</v>
          </cell>
          <cell r="K38">
            <v>0</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76062</v>
          </cell>
          <cell r="F42">
            <v>0</v>
          </cell>
          <cell r="G42">
            <v>76062</v>
          </cell>
          <cell r="I42">
            <v>76062</v>
          </cell>
          <cell r="J42">
            <v>0</v>
          </cell>
          <cell r="K42">
            <v>76062</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E45">
            <v>34861</v>
          </cell>
          <cell r="F45">
            <v>0</v>
          </cell>
          <cell r="G45">
            <v>34861</v>
          </cell>
          <cell r="J45">
            <v>0</v>
          </cell>
          <cell r="K45">
            <v>0</v>
          </cell>
        </row>
        <row r="46">
          <cell r="C46" t="str">
            <v>Autres paiements significatifs</v>
          </cell>
          <cell r="E46">
            <v>3508</v>
          </cell>
          <cell r="F46">
            <v>0</v>
          </cell>
          <cell r="G46">
            <v>3508</v>
          </cell>
          <cell r="J46">
            <v>0</v>
          </cell>
          <cell r="K46">
            <v>0</v>
          </cell>
        </row>
      </sheetData>
      <sheetData sheetId="54">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5059488</v>
          </cell>
          <cell r="F8">
            <v>0</v>
          </cell>
          <cell r="G8">
            <v>5059488</v>
          </cell>
          <cell r="I8">
            <v>5059488</v>
          </cell>
          <cell r="J8">
            <v>0</v>
          </cell>
          <cell r="K8">
            <v>5059488</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E28">
            <v>5059488</v>
          </cell>
          <cell r="F28">
            <v>0</v>
          </cell>
          <cell r="G28">
            <v>5059488</v>
          </cell>
          <cell r="I28">
            <v>5059488</v>
          </cell>
          <cell r="J28">
            <v>0</v>
          </cell>
          <cell r="K28">
            <v>5059488</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F46">
            <v>0</v>
          </cell>
          <cell r="G46">
            <v>0</v>
          </cell>
          <cell r="J46">
            <v>0</v>
          </cell>
          <cell r="K46">
            <v>0</v>
          </cell>
        </row>
      </sheetData>
      <sheetData sheetId="55">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1381825</v>
          </cell>
          <cell r="F8">
            <v>506</v>
          </cell>
          <cell r="G8">
            <v>1382331</v>
          </cell>
          <cell r="I8">
            <v>651639</v>
          </cell>
          <cell r="J8">
            <v>676540</v>
          </cell>
          <cell r="K8">
            <v>1328179</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E14">
            <v>64982</v>
          </cell>
          <cell r="F14">
            <v>0</v>
          </cell>
          <cell r="G14">
            <v>64982</v>
          </cell>
          <cell r="I14">
            <v>77296</v>
          </cell>
          <cell r="J14">
            <v>-12314</v>
          </cell>
          <cell r="K14">
            <v>64982</v>
          </cell>
        </row>
        <row r="15">
          <cell r="C15" t="str">
            <v>Contribution de la patente</v>
          </cell>
          <cell r="E15">
            <v>62</v>
          </cell>
          <cell r="F15">
            <v>0</v>
          </cell>
          <cell r="G15">
            <v>62</v>
          </cell>
          <cell r="J15">
            <v>62</v>
          </cell>
          <cell r="K15">
            <v>62</v>
          </cell>
        </row>
        <row r="16">
          <cell r="C16" t="str">
            <v>Taxe d'apprentissage et formation professionnelle</v>
          </cell>
          <cell r="E16">
            <v>5996</v>
          </cell>
          <cell r="F16">
            <v>0</v>
          </cell>
          <cell r="G16">
            <v>5996</v>
          </cell>
          <cell r="I16">
            <v>5350</v>
          </cell>
          <cell r="J16">
            <v>0</v>
          </cell>
          <cell r="K16">
            <v>5350</v>
          </cell>
        </row>
        <row r="17">
          <cell r="C17" t="str">
            <v>Dividendes versés à l'Etat</v>
          </cell>
          <cell r="F17">
            <v>0</v>
          </cell>
          <cell r="G17">
            <v>0</v>
          </cell>
          <cell r="J17">
            <v>0</v>
          </cell>
          <cell r="K17">
            <v>0</v>
          </cell>
        </row>
        <row r="18">
          <cell r="C18" t="str">
            <v>Taxe forfaitaire</v>
          </cell>
          <cell r="E18">
            <v>24985</v>
          </cell>
          <cell r="F18">
            <v>0</v>
          </cell>
          <cell r="G18">
            <v>24985</v>
          </cell>
          <cell r="I18">
            <v>1895</v>
          </cell>
          <cell r="J18">
            <v>23090</v>
          </cell>
          <cell r="K18">
            <v>24985</v>
          </cell>
        </row>
        <row r="19">
          <cell r="C19" t="str">
            <v>Droit fixe</v>
          </cell>
          <cell r="F19">
            <v>0</v>
          </cell>
          <cell r="G19">
            <v>0</v>
          </cell>
          <cell r="J19">
            <v>0</v>
          </cell>
          <cell r="K19">
            <v>0</v>
          </cell>
        </row>
        <row r="20">
          <cell r="C20" t="str">
            <v>Redressements fiscaux</v>
          </cell>
          <cell r="E20">
            <v>51601</v>
          </cell>
          <cell r="F20">
            <v>0</v>
          </cell>
          <cell r="G20">
            <v>51601</v>
          </cell>
          <cell r="I20">
            <v>51601</v>
          </cell>
          <cell r="J20">
            <v>0</v>
          </cell>
          <cell r="K20">
            <v>51601</v>
          </cell>
        </row>
        <row r="21">
          <cell r="C21" t="str">
            <v>Redevance statistique à l'exportation</v>
          </cell>
          <cell r="F21">
            <v>0</v>
          </cell>
          <cell r="G21">
            <v>0</v>
          </cell>
          <cell r="J21">
            <v>0</v>
          </cell>
          <cell r="K21">
            <v>0</v>
          </cell>
        </row>
        <row r="22">
          <cell r="C22" t="str">
            <v>Redevance statistique à l'importation</v>
          </cell>
          <cell r="E22">
            <v>17298</v>
          </cell>
          <cell r="F22">
            <v>0</v>
          </cell>
          <cell r="G22">
            <v>17298</v>
          </cell>
          <cell r="J22">
            <v>17298</v>
          </cell>
          <cell r="K22">
            <v>17298</v>
          </cell>
        </row>
        <row r="23">
          <cell r="C23" t="str">
            <v>Taxe d’extraction (fortage et taxe minière)</v>
          </cell>
          <cell r="E23">
            <v>470901</v>
          </cell>
          <cell r="F23">
            <v>0</v>
          </cell>
          <cell r="G23">
            <v>470901</v>
          </cell>
          <cell r="I23">
            <v>505769</v>
          </cell>
          <cell r="J23">
            <v>-34868</v>
          </cell>
          <cell r="K23">
            <v>470901</v>
          </cell>
        </row>
        <row r="24">
          <cell r="C24" t="str">
            <v>TVA</v>
          </cell>
          <cell r="E24">
            <v>500493</v>
          </cell>
          <cell r="F24">
            <v>0</v>
          </cell>
          <cell r="G24">
            <v>500493</v>
          </cell>
          <cell r="J24">
            <v>500493</v>
          </cell>
          <cell r="K24">
            <v>500493</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E32">
            <v>97564</v>
          </cell>
          <cell r="F32">
            <v>506</v>
          </cell>
          <cell r="G32">
            <v>98070</v>
          </cell>
          <cell r="J32">
            <v>98070</v>
          </cell>
          <cell r="K32">
            <v>98070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E39">
            <v>70801</v>
          </cell>
          <cell r="F39">
            <v>0</v>
          </cell>
          <cell r="G39">
            <v>70801</v>
          </cell>
          <cell r="J39">
            <v>70801</v>
          </cell>
          <cell r="K39">
            <v>70801</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E43">
            <v>13938</v>
          </cell>
          <cell r="F43">
            <v>0</v>
          </cell>
          <cell r="G43">
            <v>13938</v>
          </cell>
          <cell r="J43">
            <v>13908</v>
          </cell>
          <cell r="K43">
            <v>13908</v>
          </cell>
        </row>
        <row r="44">
          <cell r="C44" t="str">
            <v xml:space="preserve">Paiements directs aux communes et aux préfectures </v>
          </cell>
          <cell r="F44">
            <v>0</v>
          </cell>
          <cell r="G44">
            <v>0</v>
          </cell>
          <cell r="J44">
            <v>0</v>
          </cell>
          <cell r="K44">
            <v>0</v>
          </cell>
        </row>
        <row r="45">
          <cell r="C45" t="str">
            <v>Cotisation patronale</v>
          </cell>
          <cell r="E45">
            <v>63204</v>
          </cell>
          <cell r="F45">
            <v>0</v>
          </cell>
          <cell r="G45">
            <v>63204</v>
          </cell>
          <cell r="I45">
            <v>9728</v>
          </cell>
          <cell r="J45">
            <v>0</v>
          </cell>
          <cell r="K45">
            <v>9728</v>
          </cell>
        </row>
        <row r="46">
          <cell r="C46" t="str">
            <v>Autres paiements significatifs</v>
          </cell>
          <cell r="F46">
            <v>0</v>
          </cell>
          <cell r="G46">
            <v>0</v>
          </cell>
          <cell r="J46">
            <v>0</v>
          </cell>
          <cell r="K46">
            <v>0</v>
          </cell>
        </row>
      </sheetData>
      <sheetData sheetId="56">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0</v>
          </cell>
          <cell r="F8">
            <v>0</v>
          </cell>
          <cell r="G8">
            <v>0</v>
          </cell>
          <cell r="I8">
            <v>476828</v>
          </cell>
          <cell r="J8">
            <v>0</v>
          </cell>
          <cell r="K8">
            <v>476828</v>
          </cell>
        </row>
        <row r="9">
          <cell r="C9" t="str">
            <v xml:space="preserve">Vente du pétrole collectés par la SHT </v>
          </cell>
          <cell r="E9">
            <v>0</v>
          </cell>
          <cell r="F9">
            <v>0</v>
          </cell>
          <cell r="G9">
            <v>0</v>
          </cell>
          <cell r="J9">
            <v>0</v>
          </cell>
          <cell r="K9">
            <v>0</v>
          </cell>
        </row>
        <row r="10">
          <cell r="C10" t="str">
            <v>Vente du pétrole collectés par la SHT PCCL</v>
          </cell>
          <cell r="E10">
            <v>0</v>
          </cell>
          <cell r="F10">
            <v>0</v>
          </cell>
          <cell r="G10">
            <v>0</v>
          </cell>
          <cell r="J10">
            <v>0</v>
          </cell>
          <cell r="K10">
            <v>0</v>
          </cell>
        </row>
        <row r="11">
          <cell r="C11" t="str">
            <v>Redevance superficiaire</v>
          </cell>
          <cell r="E11">
            <v>0</v>
          </cell>
          <cell r="F11">
            <v>0</v>
          </cell>
          <cell r="G11">
            <v>0</v>
          </cell>
          <cell r="J11">
            <v>0</v>
          </cell>
          <cell r="K11">
            <v>0</v>
          </cell>
        </row>
        <row r="12">
          <cell r="C12" t="str">
            <v>Impôt direct sur les bénéfices</v>
          </cell>
          <cell r="E12">
            <v>0</v>
          </cell>
          <cell r="F12">
            <v>0</v>
          </cell>
          <cell r="G12">
            <v>0</v>
          </cell>
          <cell r="J12">
            <v>0</v>
          </cell>
          <cell r="K12">
            <v>0</v>
          </cell>
        </row>
        <row r="13">
          <cell r="C13" t="str">
            <v>IS libératoire</v>
          </cell>
          <cell r="E13">
            <v>0</v>
          </cell>
          <cell r="F13">
            <v>0</v>
          </cell>
          <cell r="G13">
            <v>0</v>
          </cell>
          <cell r="I13">
            <v>0</v>
          </cell>
          <cell r="J13">
            <v>0</v>
          </cell>
          <cell r="K13">
            <v>0</v>
          </cell>
        </row>
        <row r="14">
          <cell r="C14" t="str">
            <v>IRPP</v>
          </cell>
          <cell r="E14">
            <v>0</v>
          </cell>
          <cell r="F14">
            <v>0</v>
          </cell>
          <cell r="G14">
            <v>0</v>
          </cell>
          <cell r="I14">
            <v>2689</v>
          </cell>
          <cell r="J14">
            <v>0</v>
          </cell>
          <cell r="K14">
            <v>2689</v>
          </cell>
        </row>
        <row r="15">
          <cell r="C15" t="str">
            <v>Contribution de la patente</v>
          </cell>
          <cell r="E15">
            <v>0</v>
          </cell>
          <cell r="F15">
            <v>0</v>
          </cell>
          <cell r="G15">
            <v>0</v>
          </cell>
          <cell r="I15">
            <v>0</v>
          </cell>
          <cell r="J15">
            <v>0</v>
          </cell>
          <cell r="K15">
            <v>0</v>
          </cell>
        </row>
        <row r="16">
          <cell r="C16" t="str">
            <v>Taxe d'apprentissage et formation professionnelle</v>
          </cell>
          <cell r="E16">
            <v>0</v>
          </cell>
          <cell r="F16">
            <v>0</v>
          </cell>
          <cell r="G16">
            <v>0</v>
          </cell>
          <cell r="I16">
            <v>5891</v>
          </cell>
          <cell r="J16">
            <v>0</v>
          </cell>
          <cell r="K16">
            <v>5891</v>
          </cell>
        </row>
        <row r="17">
          <cell r="C17" t="str">
            <v>Dividendes versés à l'Etat</v>
          </cell>
          <cell r="E17">
            <v>0</v>
          </cell>
          <cell r="F17">
            <v>0</v>
          </cell>
          <cell r="G17">
            <v>0</v>
          </cell>
          <cell r="I17">
            <v>0</v>
          </cell>
          <cell r="J17">
            <v>0</v>
          </cell>
          <cell r="K17">
            <v>0</v>
          </cell>
        </row>
        <row r="18">
          <cell r="C18" t="str">
            <v>Taxe forfaitaire</v>
          </cell>
          <cell r="E18">
            <v>0</v>
          </cell>
          <cell r="F18">
            <v>0</v>
          </cell>
          <cell r="G18">
            <v>0</v>
          </cell>
          <cell r="I18">
            <v>0</v>
          </cell>
          <cell r="J18">
            <v>0</v>
          </cell>
          <cell r="K18">
            <v>0</v>
          </cell>
        </row>
        <row r="19">
          <cell r="C19" t="str">
            <v>Droit fixe</v>
          </cell>
          <cell r="E19">
            <v>0</v>
          </cell>
          <cell r="F19">
            <v>0</v>
          </cell>
          <cell r="G19">
            <v>0</v>
          </cell>
          <cell r="I19">
            <v>0</v>
          </cell>
          <cell r="J19">
            <v>0</v>
          </cell>
          <cell r="K19">
            <v>0</v>
          </cell>
        </row>
        <row r="20">
          <cell r="C20" t="str">
            <v>Redressements fiscaux</v>
          </cell>
          <cell r="E20">
            <v>0</v>
          </cell>
          <cell r="F20">
            <v>0</v>
          </cell>
          <cell r="G20">
            <v>0</v>
          </cell>
          <cell r="I20">
            <v>468248</v>
          </cell>
          <cell r="J20">
            <v>0</v>
          </cell>
          <cell r="K20">
            <v>468248</v>
          </cell>
        </row>
        <row r="21">
          <cell r="C21" t="str">
            <v>Redevance statistique à l'exportation</v>
          </cell>
          <cell r="E21">
            <v>0</v>
          </cell>
          <cell r="F21">
            <v>0</v>
          </cell>
          <cell r="G21">
            <v>0</v>
          </cell>
          <cell r="I21">
            <v>0</v>
          </cell>
          <cell r="J21">
            <v>0</v>
          </cell>
          <cell r="K21">
            <v>0</v>
          </cell>
        </row>
        <row r="22">
          <cell r="C22" t="str">
            <v>Redevance statistique à l'importation</v>
          </cell>
          <cell r="E22">
            <v>0</v>
          </cell>
          <cell r="F22">
            <v>0</v>
          </cell>
          <cell r="G22">
            <v>0</v>
          </cell>
          <cell r="I22">
            <v>0</v>
          </cell>
          <cell r="J22">
            <v>0</v>
          </cell>
          <cell r="K22">
            <v>0</v>
          </cell>
        </row>
        <row r="23">
          <cell r="C23" t="str">
            <v>Taxe d’extraction (fortage et taxe minière)</v>
          </cell>
          <cell r="E23">
            <v>0</v>
          </cell>
          <cell r="F23">
            <v>0</v>
          </cell>
          <cell r="G23">
            <v>0</v>
          </cell>
          <cell r="I23">
            <v>0</v>
          </cell>
          <cell r="J23">
            <v>0</v>
          </cell>
          <cell r="K23">
            <v>0</v>
          </cell>
        </row>
        <row r="24">
          <cell r="C24" t="str">
            <v>TVA</v>
          </cell>
          <cell r="E24">
            <v>0</v>
          </cell>
          <cell r="F24">
            <v>0</v>
          </cell>
          <cell r="G24">
            <v>0</v>
          </cell>
          <cell r="I24">
            <v>0</v>
          </cell>
          <cell r="J24">
            <v>0</v>
          </cell>
          <cell r="K24">
            <v>0</v>
          </cell>
        </row>
        <row r="25">
          <cell r="C25" t="str">
            <v>Redevance ARSAT</v>
          </cell>
          <cell r="E25">
            <v>0</v>
          </cell>
          <cell r="F25">
            <v>0</v>
          </cell>
          <cell r="G25">
            <v>0</v>
          </cell>
          <cell r="J25">
            <v>0</v>
          </cell>
          <cell r="K25">
            <v>0</v>
          </cell>
        </row>
        <row r="26">
          <cell r="C26" t="str">
            <v>Bonus de Signature</v>
          </cell>
          <cell r="E26">
            <v>0</v>
          </cell>
          <cell r="F26">
            <v>0</v>
          </cell>
          <cell r="G26">
            <v>0</v>
          </cell>
          <cell r="J26">
            <v>0</v>
          </cell>
          <cell r="K26">
            <v>0</v>
          </cell>
        </row>
        <row r="27">
          <cell r="C27" t="str">
            <v>Droit de passage</v>
          </cell>
          <cell r="E27">
            <v>0</v>
          </cell>
          <cell r="F27">
            <v>0</v>
          </cell>
          <cell r="G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0</v>
          </cell>
          <cell r="F34">
            <v>0</v>
          </cell>
          <cell r="G34">
            <v>0</v>
          </cell>
          <cell r="J34">
            <v>0</v>
          </cell>
          <cell r="K34">
            <v>0</v>
          </cell>
        </row>
        <row r="35">
          <cell r="C35" t="str">
            <v>Taxe sur la Valeur Ajoutée (douanes)</v>
          </cell>
          <cell r="E35">
            <v>0</v>
          </cell>
          <cell r="F35">
            <v>0</v>
          </cell>
          <cell r="G35">
            <v>0</v>
          </cell>
          <cell r="J35">
            <v>0</v>
          </cell>
          <cell r="K35">
            <v>0</v>
          </cell>
        </row>
        <row r="36">
          <cell r="C36" t="str">
            <v xml:space="preserve">Taxe communautaire d'intégration (TCI) </v>
          </cell>
          <cell r="E36">
            <v>0</v>
          </cell>
          <cell r="F36">
            <v>0</v>
          </cell>
          <cell r="G36">
            <v>0</v>
          </cell>
          <cell r="J36">
            <v>0</v>
          </cell>
          <cell r="K36">
            <v>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0</v>
          </cell>
          <cell r="F38">
            <v>0</v>
          </cell>
          <cell r="G38">
            <v>0</v>
          </cell>
          <cell r="J38">
            <v>0</v>
          </cell>
          <cell r="K38">
            <v>0</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0</v>
          </cell>
          <cell r="F42">
            <v>0</v>
          </cell>
          <cell r="G42">
            <v>0</v>
          </cell>
          <cell r="J42">
            <v>0</v>
          </cell>
          <cell r="K42">
            <v>0</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E45">
            <v>0</v>
          </cell>
          <cell r="F45">
            <v>0</v>
          </cell>
          <cell r="G45">
            <v>0</v>
          </cell>
          <cell r="J45">
            <v>0</v>
          </cell>
          <cell r="K45">
            <v>0</v>
          </cell>
        </row>
        <row r="46">
          <cell r="C46" t="str">
            <v>Autres paiements significatifs</v>
          </cell>
          <cell r="E46">
            <v>0</v>
          </cell>
          <cell r="F46">
            <v>0</v>
          </cell>
          <cell r="G46">
            <v>0</v>
          </cell>
          <cell r="J46">
            <v>0</v>
          </cell>
          <cell r="K46">
            <v>0</v>
          </cell>
        </row>
      </sheetData>
      <sheetData sheetId="57">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31871</v>
          </cell>
          <cell r="F8">
            <v>0</v>
          </cell>
          <cell r="G8">
            <v>31871</v>
          </cell>
          <cell r="I8">
            <v>48450</v>
          </cell>
          <cell r="J8">
            <v>0</v>
          </cell>
          <cell r="K8">
            <v>48450</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E46">
            <v>31871</v>
          </cell>
          <cell r="F46">
            <v>0</v>
          </cell>
          <cell r="G46">
            <v>31871</v>
          </cell>
          <cell r="I46">
            <v>48450</v>
          </cell>
          <cell r="J46">
            <v>0</v>
          </cell>
          <cell r="K46">
            <v>48450</v>
          </cell>
        </row>
      </sheetData>
      <sheetData sheetId="58">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0</v>
          </cell>
          <cell r="F8">
            <v>0</v>
          </cell>
          <cell r="G8">
            <v>0</v>
          </cell>
          <cell r="I8">
            <v>48908</v>
          </cell>
          <cell r="J8">
            <v>0</v>
          </cell>
          <cell r="K8">
            <v>48908</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I14">
            <v>0</v>
          </cell>
          <cell r="J14">
            <v>0</v>
          </cell>
          <cell r="K14">
            <v>0</v>
          </cell>
        </row>
        <row r="15">
          <cell r="C15" t="str">
            <v>Contribution de la patente</v>
          </cell>
          <cell r="F15">
            <v>0</v>
          </cell>
          <cell r="G15">
            <v>0</v>
          </cell>
          <cell r="I15">
            <v>0</v>
          </cell>
          <cell r="J15">
            <v>0</v>
          </cell>
          <cell r="K15">
            <v>0</v>
          </cell>
        </row>
        <row r="16">
          <cell r="C16" t="str">
            <v>Taxe d'apprentissage et formation professionnelle</v>
          </cell>
          <cell r="F16">
            <v>0</v>
          </cell>
          <cell r="G16">
            <v>0</v>
          </cell>
          <cell r="I16">
            <v>0</v>
          </cell>
          <cell r="J16">
            <v>0</v>
          </cell>
          <cell r="K16">
            <v>0</v>
          </cell>
        </row>
        <row r="17">
          <cell r="C17" t="str">
            <v>Dividendes versés à l'Etat</v>
          </cell>
          <cell r="F17">
            <v>0</v>
          </cell>
          <cell r="G17">
            <v>0</v>
          </cell>
          <cell r="I17">
            <v>0</v>
          </cell>
          <cell r="J17">
            <v>0</v>
          </cell>
          <cell r="K17">
            <v>0</v>
          </cell>
        </row>
        <row r="18">
          <cell r="C18" t="str">
            <v>Taxe forfaitaire</v>
          </cell>
          <cell r="F18">
            <v>0</v>
          </cell>
          <cell r="G18">
            <v>0</v>
          </cell>
          <cell r="I18">
            <v>0</v>
          </cell>
          <cell r="J18">
            <v>0</v>
          </cell>
          <cell r="K18">
            <v>0</v>
          </cell>
        </row>
        <row r="19">
          <cell r="C19" t="str">
            <v>Droit fixe</v>
          </cell>
          <cell r="F19">
            <v>0</v>
          </cell>
          <cell r="G19">
            <v>0</v>
          </cell>
          <cell r="I19">
            <v>0</v>
          </cell>
          <cell r="J19">
            <v>0</v>
          </cell>
          <cell r="K19">
            <v>0</v>
          </cell>
        </row>
        <row r="20">
          <cell r="C20" t="str">
            <v>Redressements fiscaux</v>
          </cell>
          <cell r="F20">
            <v>0</v>
          </cell>
          <cell r="G20">
            <v>0</v>
          </cell>
          <cell r="I20">
            <v>0</v>
          </cell>
          <cell r="J20">
            <v>0</v>
          </cell>
          <cell r="K20">
            <v>0</v>
          </cell>
        </row>
        <row r="21">
          <cell r="C21" t="str">
            <v>Redevance statistique à l'exportation</v>
          </cell>
          <cell r="F21">
            <v>0</v>
          </cell>
          <cell r="G21">
            <v>0</v>
          </cell>
          <cell r="I21">
            <v>0</v>
          </cell>
          <cell r="J21">
            <v>0</v>
          </cell>
          <cell r="K21">
            <v>0</v>
          </cell>
        </row>
        <row r="22">
          <cell r="C22" t="str">
            <v>Redevance statistique à l'importation</v>
          </cell>
          <cell r="F22">
            <v>0</v>
          </cell>
          <cell r="G22">
            <v>0</v>
          </cell>
          <cell r="I22">
            <v>0</v>
          </cell>
          <cell r="J22">
            <v>0</v>
          </cell>
          <cell r="K22">
            <v>0</v>
          </cell>
        </row>
        <row r="23">
          <cell r="C23" t="str">
            <v>Taxe d’extraction (fortage et taxe minière)</v>
          </cell>
          <cell r="F23">
            <v>0</v>
          </cell>
          <cell r="G23">
            <v>0</v>
          </cell>
          <cell r="I23">
            <v>0</v>
          </cell>
          <cell r="J23">
            <v>0</v>
          </cell>
          <cell r="K23">
            <v>0</v>
          </cell>
        </row>
        <row r="24">
          <cell r="C24" t="str">
            <v>TVA</v>
          </cell>
          <cell r="F24">
            <v>0</v>
          </cell>
          <cell r="G24">
            <v>0</v>
          </cell>
          <cell r="I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F46">
            <v>0</v>
          </cell>
          <cell r="G46">
            <v>0</v>
          </cell>
          <cell r="I46">
            <v>48908</v>
          </cell>
          <cell r="J46">
            <v>0</v>
          </cell>
          <cell r="K46">
            <v>48908</v>
          </cell>
        </row>
      </sheetData>
      <sheetData sheetId="59">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338464</v>
          </cell>
          <cell r="F8">
            <v>0</v>
          </cell>
          <cell r="G8">
            <v>338464</v>
          </cell>
          <cell r="I8">
            <v>33788</v>
          </cell>
          <cell r="J8">
            <v>256402</v>
          </cell>
          <cell r="K8">
            <v>290190</v>
          </cell>
        </row>
        <row r="9">
          <cell r="C9" t="str">
            <v xml:space="preserve">Vente du pétrole collectés par la SHT </v>
          </cell>
          <cell r="E9">
            <v>0</v>
          </cell>
          <cell r="F9">
            <v>0</v>
          </cell>
          <cell r="G9">
            <v>0</v>
          </cell>
          <cell r="J9">
            <v>0</v>
          </cell>
          <cell r="K9">
            <v>0</v>
          </cell>
        </row>
        <row r="10">
          <cell r="C10" t="str">
            <v>Vente du pétrole collectés par la SHT PCCL</v>
          </cell>
          <cell r="E10">
            <v>0</v>
          </cell>
          <cell r="F10">
            <v>0</v>
          </cell>
          <cell r="G10">
            <v>0</v>
          </cell>
          <cell r="J10">
            <v>0</v>
          </cell>
          <cell r="K10">
            <v>0</v>
          </cell>
        </row>
        <row r="11">
          <cell r="C11" t="str">
            <v>Redevance superficiaire</v>
          </cell>
          <cell r="E11">
            <v>0</v>
          </cell>
          <cell r="F11">
            <v>0</v>
          </cell>
          <cell r="G11">
            <v>0</v>
          </cell>
          <cell r="J11">
            <v>0</v>
          </cell>
          <cell r="K11">
            <v>0</v>
          </cell>
        </row>
        <row r="12">
          <cell r="C12" t="str">
            <v>Impôt direct sur les bénéfices</v>
          </cell>
          <cell r="E12">
            <v>0</v>
          </cell>
          <cell r="F12">
            <v>0</v>
          </cell>
          <cell r="G12">
            <v>0</v>
          </cell>
          <cell r="J12">
            <v>0</v>
          </cell>
          <cell r="K12">
            <v>0</v>
          </cell>
        </row>
        <row r="13">
          <cell r="C13" t="str">
            <v>IS libératoire</v>
          </cell>
          <cell r="E13">
            <v>0</v>
          </cell>
          <cell r="F13">
            <v>0</v>
          </cell>
          <cell r="G13">
            <v>0</v>
          </cell>
          <cell r="J13">
            <v>0</v>
          </cell>
          <cell r="K13">
            <v>0</v>
          </cell>
        </row>
        <row r="14">
          <cell r="C14" t="str">
            <v>IRPP</v>
          </cell>
          <cell r="E14">
            <v>70590</v>
          </cell>
          <cell r="F14">
            <v>10878</v>
          </cell>
          <cell r="G14">
            <v>81468</v>
          </cell>
          <cell r="I14">
            <v>10896</v>
          </cell>
          <cell r="J14">
            <v>70572</v>
          </cell>
          <cell r="K14">
            <v>81468</v>
          </cell>
        </row>
        <row r="15">
          <cell r="C15" t="str">
            <v>Contribution de la patente</v>
          </cell>
          <cell r="E15">
            <v>0</v>
          </cell>
          <cell r="F15">
            <v>0</v>
          </cell>
          <cell r="G15">
            <v>0</v>
          </cell>
          <cell r="J15">
            <v>0</v>
          </cell>
          <cell r="K15">
            <v>0</v>
          </cell>
        </row>
        <row r="16">
          <cell r="C16" t="str">
            <v>Taxe d'apprentissage et formation professionnelle</v>
          </cell>
          <cell r="E16">
            <v>0</v>
          </cell>
          <cell r="F16">
            <v>0</v>
          </cell>
          <cell r="G16">
            <v>0</v>
          </cell>
          <cell r="I16">
            <v>22892</v>
          </cell>
          <cell r="J16">
            <v>0</v>
          </cell>
          <cell r="K16">
            <v>22892</v>
          </cell>
        </row>
        <row r="17">
          <cell r="C17" t="str">
            <v>Dividendes versés à l'Etat</v>
          </cell>
          <cell r="E17">
            <v>0</v>
          </cell>
          <cell r="F17">
            <v>0</v>
          </cell>
          <cell r="G17">
            <v>0</v>
          </cell>
          <cell r="J17">
            <v>0</v>
          </cell>
          <cell r="K17">
            <v>0</v>
          </cell>
        </row>
        <row r="18">
          <cell r="C18" t="str">
            <v>Taxe forfaitaire</v>
          </cell>
          <cell r="E18">
            <v>35368</v>
          </cell>
          <cell r="F18">
            <v>0</v>
          </cell>
          <cell r="G18">
            <v>35368</v>
          </cell>
          <cell r="J18">
            <v>35368</v>
          </cell>
          <cell r="K18">
            <v>35368</v>
          </cell>
        </row>
        <row r="19">
          <cell r="C19" t="str">
            <v>Droit fixe</v>
          </cell>
          <cell r="E19">
            <v>0</v>
          </cell>
          <cell r="F19">
            <v>0</v>
          </cell>
          <cell r="G19">
            <v>0</v>
          </cell>
          <cell r="J19">
            <v>0</v>
          </cell>
          <cell r="K19">
            <v>0</v>
          </cell>
        </row>
        <row r="20">
          <cell r="C20" t="str">
            <v>Redressements fiscaux</v>
          </cell>
          <cell r="E20">
            <v>0</v>
          </cell>
          <cell r="F20">
            <v>0</v>
          </cell>
          <cell r="G20">
            <v>0</v>
          </cell>
          <cell r="J20">
            <v>0</v>
          </cell>
          <cell r="K20">
            <v>0</v>
          </cell>
        </row>
        <row r="21">
          <cell r="C21" t="str">
            <v>Redevance statistique à l'exportation</v>
          </cell>
          <cell r="E21">
            <v>0</v>
          </cell>
          <cell r="F21">
            <v>0</v>
          </cell>
          <cell r="G21">
            <v>0</v>
          </cell>
          <cell r="J21">
            <v>0</v>
          </cell>
          <cell r="K21">
            <v>0</v>
          </cell>
        </row>
        <row r="22">
          <cell r="C22" t="str">
            <v>Redevance statistique à l'importation</v>
          </cell>
          <cell r="E22">
            <v>17631</v>
          </cell>
          <cell r="F22">
            <v>0</v>
          </cell>
          <cell r="G22">
            <v>17631</v>
          </cell>
          <cell r="J22">
            <v>17631</v>
          </cell>
          <cell r="K22">
            <v>17631</v>
          </cell>
        </row>
        <row r="23">
          <cell r="C23" t="str">
            <v>Taxe d’extraction (fortage et taxe minière)</v>
          </cell>
          <cell r="E23">
            <v>132831</v>
          </cell>
          <cell r="F23">
            <v>0</v>
          </cell>
          <cell r="G23">
            <v>132831</v>
          </cell>
          <cell r="J23">
            <v>132831</v>
          </cell>
          <cell r="K23">
            <v>132831</v>
          </cell>
        </row>
        <row r="24">
          <cell r="C24" t="str">
            <v>TVA</v>
          </cell>
          <cell r="E24">
            <v>0</v>
          </cell>
          <cell r="F24">
            <v>0</v>
          </cell>
          <cell r="G24">
            <v>0</v>
          </cell>
          <cell r="J24">
            <v>0</v>
          </cell>
          <cell r="K24">
            <v>0</v>
          </cell>
        </row>
        <row r="25">
          <cell r="C25" t="str">
            <v>Redevance ARSAT</v>
          </cell>
          <cell r="E25">
            <v>0</v>
          </cell>
          <cell r="F25">
            <v>0</v>
          </cell>
          <cell r="G25">
            <v>0</v>
          </cell>
          <cell r="J25">
            <v>0</v>
          </cell>
          <cell r="K25">
            <v>0</v>
          </cell>
        </row>
        <row r="26">
          <cell r="C26" t="str">
            <v>Bonus de Signature</v>
          </cell>
          <cell r="E26">
            <v>0</v>
          </cell>
          <cell r="F26">
            <v>0</v>
          </cell>
          <cell r="G26">
            <v>0</v>
          </cell>
          <cell r="J26">
            <v>0</v>
          </cell>
          <cell r="K26">
            <v>0</v>
          </cell>
        </row>
        <row r="27">
          <cell r="C27" t="str">
            <v>Droit de passage</v>
          </cell>
          <cell r="E27">
            <v>0</v>
          </cell>
          <cell r="F27">
            <v>0</v>
          </cell>
          <cell r="G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10878</v>
          </cell>
          <cell r="F29">
            <v>-10878</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0</v>
          </cell>
          <cell r="F34">
            <v>0</v>
          </cell>
          <cell r="G34">
            <v>0</v>
          </cell>
          <cell r="J34">
            <v>0</v>
          </cell>
          <cell r="K34">
            <v>0</v>
          </cell>
        </row>
        <row r="35">
          <cell r="C35" t="str">
            <v>Taxe sur la Valeur Ajoutée (douanes)</v>
          </cell>
          <cell r="E35">
            <v>0</v>
          </cell>
          <cell r="F35">
            <v>0</v>
          </cell>
          <cell r="G35">
            <v>0</v>
          </cell>
          <cell r="J35">
            <v>0</v>
          </cell>
          <cell r="K35">
            <v>0</v>
          </cell>
        </row>
        <row r="36">
          <cell r="C36" t="str">
            <v xml:space="preserve">Taxe communautaire d'intégration (TCI) </v>
          </cell>
          <cell r="E36">
            <v>0</v>
          </cell>
          <cell r="F36">
            <v>0</v>
          </cell>
          <cell r="G36">
            <v>0</v>
          </cell>
          <cell r="J36">
            <v>0</v>
          </cell>
          <cell r="K36">
            <v>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0</v>
          </cell>
          <cell r="F38">
            <v>0</v>
          </cell>
          <cell r="G38">
            <v>0</v>
          </cell>
          <cell r="J38">
            <v>0</v>
          </cell>
          <cell r="K38">
            <v>0</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0</v>
          </cell>
          <cell r="F42">
            <v>0</v>
          </cell>
          <cell r="G42">
            <v>0</v>
          </cell>
          <cell r="J42">
            <v>0</v>
          </cell>
          <cell r="K42">
            <v>0</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E45">
            <v>71166</v>
          </cell>
          <cell r="F45">
            <v>0</v>
          </cell>
          <cell r="G45">
            <v>71166</v>
          </cell>
          <cell r="J45">
            <v>0</v>
          </cell>
          <cell r="K45">
            <v>0</v>
          </cell>
        </row>
        <row r="46">
          <cell r="C46" t="str">
            <v>Autres paiements significatifs</v>
          </cell>
          <cell r="E46">
            <v>0</v>
          </cell>
          <cell r="F46">
            <v>0</v>
          </cell>
          <cell r="G46">
            <v>0</v>
          </cell>
          <cell r="J46">
            <v>0</v>
          </cell>
          <cell r="K46">
            <v>0</v>
          </cell>
        </row>
      </sheetData>
      <sheetData sheetId="60">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24454</v>
          </cell>
          <cell r="F8">
            <v>0</v>
          </cell>
          <cell r="G8">
            <v>24454</v>
          </cell>
          <cell r="I8">
            <v>23610</v>
          </cell>
          <cell r="J8">
            <v>0</v>
          </cell>
          <cell r="K8">
            <v>23610</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E11">
            <v>3373</v>
          </cell>
          <cell r="F11">
            <v>0</v>
          </cell>
          <cell r="G11">
            <v>3373</v>
          </cell>
          <cell r="I11">
            <v>3373</v>
          </cell>
          <cell r="J11">
            <v>0</v>
          </cell>
          <cell r="K11">
            <v>3373</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I22">
            <v>0</v>
          </cell>
          <cell r="J22">
            <v>0</v>
          </cell>
          <cell r="K22">
            <v>0</v>
          </cell>
        </row>
        <row r="23">
          <cell r="C23" t="str">
            <v>Taxe d’extraction (fortage et taxe minière)</v>
          </cell>
          <cell r="F23">
            <v>0</v>
          </cell>
          <cell r="G23">
            <v>0</v>
          </cell>
          <cell r="I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I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E46">
            <v>21081</v>
          </cell>
          <cell r="F46">
            <v>0</v>
          </cell>
          <cell r="G46">
            <v>21081</v>
          </cell>
          <cell r="I46">
            <v>20237</v>
          </cell>
          <cell r="J46">
            <v>0</v>
          </cell>
          <cell r="K46">
            <v>20237</v>
          </cell>
        </row>
      </sheetData>
      <sheetData sheetId="61">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136659</v>
          </cell>
          <cell r="F8">
            <v>0</v>
          </cell>
          <cell r="G8">
            <v>136659</v>
          </cell>
          <cell r="I8">
            <v>20077</v>
          </cell>
          <cell r="J8">
            <v>0</v>
          </cell>
          <cell r="K8">
            <v>20077</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E19">
            <v>0</v>
          </cell>
          <cell r="F19">
            <v>0</v>
          </cell>
          <cell r="G19">
            <v>0</v>
          </cell>
          <cell r="I19">
            <v>10119</v>
          </cell>
          <cell r="J19">
            <v>0</v>
          </cell>
          <cell r="K19">
            <v>10119</v>
          </cell>
        </row>
        <row r="20">
          <cell r="C20" t="str">
            <v>Redressements fiscaux</v>
          </cell>
          <cell r="F20">
            <v>0</v>
          </cell>
          <cell r="G20">
            <v>0</v>
          </cell>
          <cell r="J20">
            <v>0</v>
          </cell>
          <cell r="K20">
            <v>0</v>
          </cell>
        </row>
        <row r="21">
          <cell r="C21" t="str">
            <v>Redevance statistique à l'exportation</v>
          </cell>
          <cell r="E21">
            <v>0</v>
          </cell>
          <cell r="F21">
            <v>0</v>
          </cell>
          <cell r="G21">
            <v>0</v>
          </cell>
          <cell r="J21">
            <v>0</v>
          </cell>
          <cell r="K21">
            <v>0</v>
          </cell>
        </row>
        <row r="22">
          <cell r="C22" t="str">
            <v>Redevance statistique à l'importation</v>
          </cell>
          <cell r="E22">
            <v>0</v>
          </cell>
          <cell r="F22">
            <v>0</v>
          </cell>
          <cell r="G22">
            <v>0</v>
          </cell>
          <cell r="J22">
            <v>0</v>
          </cell>
          <cell r="K22">
            <v>0</v>
          </cell>
        </row>
        <row r="23">
          <cell r="C23" t="str">
            <v>Taxe d’extraction (fortage et taxe minière)</v>
          </cell>
          <cell r="E23">
            <v>136659</v>
          </cell>
          <cell r="F23">
            <v>0</v>
          </cell>
          <cell r="G23">
            <v>136659</v>
          </cell>
          <cell r="I23">
            <v>9958</v>
          </cell>
          <cell r="J23">
            <v>0</v>
          </cell>
          <cell r="K23">
            <v>9958</v>
          </cell>
        </row>
        <row r="24">
          <cell r="C24" t="str">
            <v>TVA</v>
          </cell>
          <cell r="E24">
            <v>0</v>
          </cell>
          <cell r="F24">
            <v>0</v>
          </cell>
          <cell r="G24">
            <v>0</v>
          </cell>
          <cell r="J24">
            <v>0</v>
          </cell>
          <cell r="K24">
            <v>0</v>
          </cell>
        </row>
        <row r="25">
          <cell r="C25" t="str">
            <v>Redevance ARSAT</v>
          </cell>
          <cell r="E25">
            <v>0</v>
          </cell>
          <cell r="F25">
            <v>0</v>
          </cell>
          <cell r="G25">
            <v>0</v>
          </cell>
          <cell r="J25">
            <v>0</v>
          </cell>
          <cell r="K25">
            <v>0</v>
          </cell>
        </row>
        <row r="26">
          <cell r="C26" t="str">
            <v>Bonus de Signature</v>
          </cell>
          <cell r="E26">
            <v>0</v>
          </cell>
          <cell r="F26">
            <v>0</v>
          </cell>
          <cell r="G26">
            <v>0</v>
          </cell>
          <cell r="J26">
            <v>0</v>
          </cell>
          <cell r="K26">
            <v>0</v>
          </cell>
        </row>
        <row r="27">
          <cell r="C27" t="str">
            <v>Droit de passage</v>
          </cell>
          <cell r="E27">
            <v>0</v>
          </cell>
          <cell r="F27">
            <v>0</v>
          </cell>
          <cell r="G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0</v>
          </cell>
          <cell r="F34">
            <v>0</v>
          </cell>
          <cell r="G34">
            <v>0</v>
          </cell>
          <cell r="J34">
            <v>0</v>
          </cell>
          <cell r="K34">
            <v>0</v>
          </cell>
        </row>
        <row r="35">
          <cell r="C35" t="str">
            <v>Taxe sur la Valeur Ajoutée (douanes)</v>
          </cell>
          <cell r="E35">
            <v>0</v>
          </cell>
          <cell r="F35">
            <v>0</v>
          </cell>
          <cell r="G35">
            <v>0</v>
          </cell>
          <cell r="J35">
            <v>0</v>
          </cell>
          <cell r="K35">
            <v>0</v>
          </cell>
        </row>
        <row r="36">
          <cell r="C36" t="str">
            <v xml:space="preserve">Taxe communautaire d'intégration (TCI) </v>
          </cell>
          <cell r="E36">
            <v>0</v>
          </cell>
          <cell r="F36">
            <v>0</v>
          </cell>
          <cell r="G36">
            <v>0</v>
          </cell>
          <cell r="J36">
            <v>0</v>
          </cell>
          <cell r="K36">
            <v>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0</v>
          </cell>
          <cell r="F38">
            <v>0</v>
          </cell>
          <cell r="G38">
            <v>0</v>
          </cell>
          <cell r="J38">
            <v>0</v>
          </cell>
          <cell r="K38">
            <v>0</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0</v>
          </cell>
          <cell r="F42">
            <v>0</v>
          </cell>
          <cell r="G42">
            <v>0</v>
          </cell>
          <cell r="J42">
            <v>0</v>
          </cell>
          <cell r="K42">
            <v>0</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F46">
            <v>0</v>
          </cell>
          <cell r="G46">
            <v>0</v>
          </cell>
          <cell r="J46">
            <v>0</v>
          </cell>
          <cell r="K46">
            <v>0</v>
          </cell>
        </row>
      </sheetData>
      <sheetData sheetId="62">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16299</v>
          </cell>
          <cell r="F8">
            <v>0</v>
          </cell>
          <cell r="G8">
            <v>16299</v>
          </cell>
          <cell r="I8">
            <v>16247</v>
          </cell>
          <cell r="J8">
            <v>0</v>
          </cell>
          <cell r="K8">
            <v>16247</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F14">
            <v>0</v>
          </cell>
          <cell r="G14">
            <v>0</v>
          </cell>
          <cell r="J14">
            <v>0</v>
          </cell>
          <cell r="K14">
            <v>0</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E46">
            <v>16299</v>
          </cell>
          <cell r="F46">
            <v>0</v>
          </cell>
          <cell r="G46">
            <v>16299</v>
          </cell>
          <cell r="I46">
            <v>16247</v>
          </cell>
          <cell r="J46">
            <v>0</v>
          </cell>
          <cell r="K46">
            <v>16247</v>
          </cell>
        </row>
      </sheetData>
      <sheetData sheetId="63">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10412</v>
          </cell>
          <cell r="F8">
            <v>-9991</v>
          </cell>
          <cell r="G8">
            <v>421</v>
          </cell>
          <cell r="I8">
            <v>15380</v>
          </cell>
          <cell r="J8">
            <v>-9612</v>
          </cell>
          <cell r="K8">
            <v>5768</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F13">
            <v>0</v>
          </cell>
          <cell r="G13">
            <v>0</v>
          </cell>
          <cell r="J13">
            <v>0</v>
          </cell>
          <cell r="K13">
            <v>0</v>
          </cell>
        </row>
        <row r="14">
          <cell r="C14" t="str">
            <v>IRPP</v>
          </cell>
          <cell r="E14">
            <v>3251</v>
          </cell>
          <cell r="F14">
            <v>-3251</v>
          </cell>
          <cell r="G14">
            <v>0</v>
          </cell>
          <cell r="J14">
            <v>0</v>
          </cell>
          <cell r="K14">
            <v>0</v>
          </cell>
        </row>
        <row r="15">
          <cell r="C15" t="str">
            <v>Contribution de la patente</v>
          </cell>
          <cell r="E15">
            <v>1210</v>
          </cell>
          <cell r="F15">
            <v>-1210</v>
          </cell>
          <cell r="G15">
            <v>0</v>
          </cell>
          <cell r="J15">
            <v>0</v>
          </cell>
          <cell r="K15">
            <v>0</v>
          </cell>
        </row>
        <row r="16">
          <cell r="C16" t="str">
            <v>Taxe d'apprentissage et formation professionnelle</v>
          </cell>
          <cell r="E16">
            <v>59</v>
          </cell>
          <cell r="F16">
            <v>-59</v>
          </cell>
          <cell r="G16">
            <v>0</v>
          </cell>
          <cell r="J16">
            <v>0</v>
          </cell>
          <cell r="K16">
            <v>0</v>
          </cell>
        </row>
        <row r="17">
          <cell r="C17" t="str">
            <v>Dividendes versés à l'Etat</v>
          </cell>
          <cell r="F17">
            <v>0</v>
          </cell>
          <cell r="G17">
            <v>0</v>
          </cell>
          <cell r="J17">
            <v>0</v>
          </cell>
          <cell r="K17">
            <v>0</v>
          </cell>
        </row>
        <row r="18">
          <cell r="C18" t="str">
            <v>Taxe forfaitaire</v>
          </cell>
          <cell r="E18">
            <v>4460</v>
          </cell>
          <cell r="F18">
            <v>-4460</v>
          </cell>
          <cell r="G18">
            <v>0</v>
          </cell>
          <cell r="J18">
            <v>0</v>
          </cell>
          <cell r="K18">
            <v>0</v>
          </cell>
        </row>
        <row r="19">
          <cell r="C19" t="str">
            <v>Droit fixe</v>
          </cell>
          <cell r="E19">
            <v>421</v>
          </cell>
          <cell r="F19">
            <v>0</v>
          </cell>
          <cell r="G19">
            <v>421</v>
          </cell>
          <cell r="I19">
            <v>1518</v>
          </cell>
          <cell r="J19">
            <v>0</v>
          </cell>
          <cell r="K19">
            <v>1518</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I22">
            <v>9599</v>
          </cell>
          <cell r="J22">
            <v>-9599</v>
          </cell>
          <cell r="K22">
            <v>0</v>
          </cell>
        </row>
        <row r="23">
          <cell r="C23" t="str">
            <v>Taxe d’extraction (fortage et taxe minière)</v>
          </cell>
          <cell r="F23">
            <v>0</v>
          </cell>
          <cell r="G23">
            <v>0</v>
          </cell>
          <cell r="I23">
            <v>4250</v>
          </cell>
          <cell r="J23">
            <v>0</v>
          </cell>
          <cell r="K23">
            <v>4250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I39">
            <v>13</v>
          </cell>
          <cell r="J39">
            <v>-13</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F45">
            <v>0</v>
          </cell>
          <cell r="G45">
            <v>0</v>
          </cell>
          <cell r="J45">
            <v>0</v>
          </cell>
          <cell r="K45">
            <v>0</v>
          </cell>
        </row>
        <row r="46">
          <cell r="C46" t="str">
            <v>Autres paiements significatifs</v>
          </cell>
          <cell r="E46">
            <v>1011</v>
          </cell>
          <cell r="F46">
            <v>-1011</v>
          </cell>
          <cell r="G46">
            <v>0</v>
          </cell>
          <cell r="J46">
            <v>0</v>
          </cell>
          <cell r="K46">
            <v>0</v>
          </cell>
        </row>
      </sheetData>
      <sheetData sheetId="64">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1004153</v>
          </cell>
          <cell r="F8">
            <v>-730846</v>
          </cell>
          <cell r="G8">
            <v>273307</v>
          </cell>
          <cell r="I8">
            <v>104433</v>
          </cell>
          <cell r="J8">
            <v>-99439</v>
          </cell>
          <cell r="K8">
            <v>4994</v>
          </cell>
        </row>
        <row r="9">
          <cell r="C9" t="str">
            <v xml:space="preserve">Vente du pétrole collectés par la SHT </v>
          </cell>
          <cell r="E9">
            <v>0</v>
          </cell>
          <cell r="F9">
            <v>0</v>
          </cell>
          <cell r="G9">
            <v>0</v>
          </cell>
          <cell r="J9">
            <v>0</v>
          </cell>
          <cell r="K9">
            <v>0</v>
          </cell>
        </row>
        <row r="10">
          <cell r="C10" t="str">
            <v>Vente du pétrole collectés par la SHT PCCL</v>
          </cell>
          <cell r="E10">
            <v>0</v>
          </cell>
          <cell r="F10">
            <v>0</v>
          </cell>
          <cell r="G10">
            <v>0</v>
          </cell>
          <cell r="J10">
            <v>0</v>
          </cell>
          <cell r="K10">
            <v>0</v>
          </cell>
        </row>
        <row r="11">
          <cell r="C11" t="str">
            <v>Redevance superficiaire</v>
          </cell>
          <cell r="E11">
            <v>0</v>
          </cell>
          <cell r="F11">
            <v>0</v>
          </cell>
          <cell r="G11">
            <v>0</v>
          </cell>
          <cell r="I11">
            <v>1790</v>
          </cell>
          <cell r="J11">
            <v>0</v>
          </cell>
          <cell r="K11">
            <v>1790</v>
          </cell>
        </row>
        <row r="12">
          <cell r="C12" t="str">
            <v>Impôt direct sur les bénéfices</v>
          </cell>
          <cell r="E12">
            <v>153633</v>
          </cell>
          <cell r="F12">
            <v>-153633</v>
          </cell>
          <cell r="G12">
            <v>0</v>
          </cell>
          <cell r="J12">
            <v>0</v>
          </cell>
          <cell r="K12">
            <v>0</v>
          </cell>
        </row>
        <row r="13">
          <cell r="C13" t="str">
            <v>IS libératoire</v>
          </cell>
          <cell r="E13">
            <v>0</v>
          </cell>
          <cell r="F13">
            <v>0</v>
          </cell>
          <cell r="G13">
            <v>0</v>
          </cell>
          <cell r="J13">
            <v>0</v>
          </cell>
          <cell r="K13">
            <v>0</v>
          </cell>
        </row>
        <row r="14">
          <cell r="C14" t="str">
            <v>IRPP</v>
          </cell>
          <cell r="E14">
            <v>80844</v>
          </cell>
          <cell r="F14">
            <v>-80844</v>
          </cell>
          <cell r="G14">
            <v>0</v>
          </cell>
          <cell r="I14">
            <v>0</v>
          </cell>
          <cell r="J14">
            <v>0</v>
          </cell>
          <cell r="K14">
            <v>0</v>
          </cell>
        </row>
        <row r="15">
          <cell r="C15" t="str">
            <v>Contribution de la patente</v>
          </cell>
          <cell r="E15">
            <v>0</v>
          </cell>
          <cell r="F15">
            <v>0</v>
          </cell>
          <cell r="G15">
            <v>0</v>
          </cell>
          <cell r="I15">
            <v>0</v>
          </cell>
          <cell r="J15">
            <v>0</v>
          </cell>
          <cell r="K15">
            <v>0</v>
          </cell>
        </row>
        <row r="16">
          <cell r="C16" t="str">
            <v>Taxe d'apprentissage et formation professionnelle</v>
          </cell>
          <cell r="E16">
            <v>39254</v>
          </cell>
          <cell r="F16">
            <v>-39254</v>
          </cell>
          <cell r="G16">
            <v>0</v>
          </cell>
          <cell r="I16">
            <v>0</v>
          </cell>
          <cell r="J16">
            <v>0</v>
          </cell>
          <cell r="K16">
            <v>0</v>
          </cell>
        </row>
        <row r="17">
          <cell r="C17" t="str">
            <v>Dividendes versés à l'Etat</v>
          </cell>
          <cell r="E17">
            <v>0</v>
          </cell>
          <cell r="F17">
            <v>0</v>
          </cell>
          <cell r="G17">
            <v>0</v>
          </cell>
          <cell r="I17">
            <v>0</v>
          </cell>
          <cell r="J17">
            <v>0</v>
          </cell>
          <cell r="K17">
            <v>0</v>
          </cell>
        </row>
        <row r="18">
          <cell r="C18" t="str">
            <v>Taxe forfaitaire</v>
          </cell>
          <cell r="E18">
            <v>90216</v>
          </cell>
          <cell r="F18">
            <v>-90216</v>
          </cell>
          <cell r="G18">
            <v>0</v>
          </cell>
          <cell r="I18">
            <v>0</v>
          </cell>
          <cell r="J18">
            <v>0</v>
          </cell>
          <cell r="K18">
            <v>0</v>
          </cell>
        </row>
        <row r="19">
          <cell r="C19" t="str">
            <v>Droit fixe</v>
          </cell>
          <cell r="E19">
            <v>0</v>
          </cell>
          <cell r="F19">
            <v>0</v>
          </cell>
          <cell r="G19">
            <v>0</v>
          </cell>
          <cell r="I19">
            <v>0</v>
          </cell>
          <cell r="J19">
            <v>0</v>
          </cell>
          <cell r="K19">
            <v>0</v>
          </cell>
        </row>
        <row r="20">
          <cell r="C20" t="str">
            <v>Redressements fiscaux</v>
          </cell>
          <cell r="E20">
            <v>56021</v>
          </cell>
          <cell r="F20">
            <v>-56021</v>
          </cell>
          <cell r="G20">
            <v>0</v>
          </cell>
          <cell r="I20">
            <v>0</v>
          </cell>
          <cell r="J20">
            <v>0</v>
          </cell>
          <cell r="K20">
            <v>0</v>
          </cell>
        </row>
        <row r="21">
          <cell r="C21" t="str">
            <v>Redevance statistique à l'exportation</v>
          </cell>
          <cell r="E21">
            <v>0</v>
          </cell>
          <cell r="F21">
            <v>0</v>
          </cell>
          <cell r="G21">
            <v>0</v>
          </cell>
          <cell r="I21">
            <v>0</v>
          </cell>
          <cell r="J21">
            <v>0</v>
          </cell>
          <cell r="K21">
            <v>0</v>
          </cell>
        </row>
        <row r="22">
          <cell r="C22" t="str">
            <v>Redevance statistique à l'importation</v>
          </cell>
          <cell r="E22">
            <v>0</v>
          </cell>
          <cell r="F22">
            <v>0</v>
          </cell>
          <cell r="G22">
            <v>0</v>
          </cell>
          <cell r="I22">
            <v>14720</v>
          </cell>
          <cell r="J22">
            <v>-14720</v>
          </cell>
          <cell r="K22">
            <v>0</v>
          </cell>
        </row>
        <row r="23">
          <cell r="C23" t="str">
            <v>Taxe d’extraction (fortage et taxe minière)</v>
          </cell>
          <cell r="E23">
            <v>190489</v>
          </cell>
          <cell r="F23">
            <v>0</v>
          </cell>
          <cell r="G23">
            <v>190489</v>
          </cell>
          <cell r="I23">
            <v>3204</v>
          </cell>
          <cell r="J23">
            <v>0</v>
          </cell>
          <cell r="K23">
            <v>3204</v>
          </cell>
        </row>
        <row r="24">
          <cell r="C24" t="str">
            <v>TVA</v>
          </cell>
          <cell r="E24">
            <v>125860</v>
          </cell>
          <cell r="F24">
            <v>-125860</v>
          </cell>
          <cell r="G24">
            <v>0</v>
          </cell>
          <cell r="I24">
            <v>0</v>
          </cell>
          <cell r="J24">
            <v>0</v>
          </cell>
          <cell r="K24">
            <v>0</v>
          </cell>
        </row>
        <row r="25">
          <cell r="C25" t="str">
            <v>Redevance ARSAT</v>
          </cell>
          <cell r="E25">
            <v>0</v>
          </cell>
          <cell r="F25">
            <v>0</v>
          </cell>
          <cell r="G25">
            <v>0</v>
          </cell>
          <cell r="I25">
            <v>0</v>
          </cell>
          <cell r="J25">
            <v>0</v>
          </cell>
          <cell r="K25">
            <v>0</v>
          </cell>
        </row>
        <row r="26">
          <cell r="C26" t="str">
            <v>Bonus de Signature</v>
          </cell>
          <cell r="E26">
            <v>0</v>
          </cell>
          <cell r="F26">
            <v>0</v>
          </cell>
          <cell r="G26">
            <v>0</v>
          </cell>
          <cell r="I26">
            <v>0</v>
          </cell>
          <cell r="J26">
            <v>0</v>
          </cell>
          <cell r="K26">
            <v>0</v>
          </cell>
        </row>
        <row r="27">
          <cell r="C27" t="str">
            <v>Droit de passage</v>
          </cell>
          <cell r="E27">
            <v>0</v>
          </cell>
          <cell r="F27">
            <v>0</v>
          </cell>
          <cell r="G27">
            <v>0</v>
          </cell>
          <cell r="I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133715</v>
          </cell>
          <cell r="F32">
            <v>-133715</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0</v>
          </cell>
          <cell r="F34">
            <v>0</v>
          </cell>
          <cell r="G34">
            <v>0</v>
          </cell>
          <cell r="J34">
            <v>0</v>
          </cell>
          <cell r="K34">
            <v>0</v>
          </cell>
        </row>
        <row r="35">
          <cell r="C35" t="str">
            <v>Taxe sur la Valeur Ajoutée (douanes)</v>
          </cell>
          <cell r="E35">
            <v>0</v>
          </cell>
          <cell r="F35">
            <v>0</v>
          </cell>
          <cell r="G35">
            <v>0</v>
          </cell>
          <cell r="J35">
            <v>0</v>
          </cell>
          <cell r="K35">
            <v>0</v>
          </cell>
        </row>
        <row r="36">
          <cell r="C36" t="str">
            <v xml:space="preserve">Taxe communautaire d'intégration (TCI) </v>
          </cell>
          <cell r="E36">
            <v>0</v>
          </cell>
          <cell r="F36">
            <v>0</v>
          </cell>
          <cell r="G36">
            <v>0</v>
          </cell>
          <cell r="J36">
            <v>0</v>
          </cell>
          <cell r="K36">
            <v>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0</v>
          </cell>
          <cell r="F38">
            <v>0</v>
          </cell>
          <cell r="G38">
            <v>0</v>
          </cell>
          <cell r="J38">
            <v>0</v>
          </cell>
          <cell r="K38">
            <v>0</v>
          </cell>
        </row>
        <row r="39">
          <cell r="C39" t="str">
            <v>Droit de Douane à l’Importation (DDI)</v>
          </cell>
          <cell r="E39">
            <v>0</v>
          </cell>
          <cell r="F39">
            <v>0</v>
          </cell>
          <cell r="G39">
            <v>0</v>
          </cell>
          <cell r="I39">
            <v>84719</v>
          </cell>
          <cell r="J39">
            <v>-84719</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0</v>
          </cell>
          <cell r="F42">
            <v>0</v>
          </cell>
          <cell r="G42">
            <v>0</v>
          </cell>
          <cell r="J42">
            <v>0</v>
          </cell>
          <cell r="K42">
            <v>0</v>
          </cell>
        </row>
        <row r="43">
          <cell r="C43" t="str">
            <v xml:space="preserve">Taxe sur la Protection de l’environnement. </v>
          </cell>
          <cell r="E43">
            <v>82818</v>
          </cell>
          <cell r="F43">
            <v>0</v>
          </cell>
          <cell r="G43">
            <v>82818</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E45">
            <v>0</v>
          </cell>
          <cell r="F45">
            <v>0</v>
          </cell>
          <cell r="G45">
            <v>0</v>
          </cell>
          <cell r="J45">
            <v>0</v>
          </cell>
          <cell r="K45">
            <v>0</v>
          </cell>
        </row>
        <row r="46">
          <cell r="C46" t="str">
            <v>Autres paiements significatifs</v>
          </cell>
          <cell r="E46">
            <v>51303</v>
          </cell>
          <cell r="F46">
            <v>-51303</v>
          </cell>
          <cell r="G46">
            <v>0</v>
          </cell>
          <cell r="J46">
            <v>0</v>
          </cell>
          <cell r="K46">
            <v>0</v>
          </cell>
        </row>
      </sheetData>
      <sheetData sheetId="65">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23005150</v>
          </cell>
          <cell r="F8">
            <v>1089644</v>
          </cell>
          <cell r="G8">
            <v>24094794</v>
          </cell>
          <cell r="I8">
            <v>25555282</v>
          </cell>
          <cell r="J8">
            <v>-1440277</v>
          </cell>
          <cell r="K8">
            <v>24115005</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E12">
            <v>937597</v>
          </cell>
          <cell r="F12">
            <v>0</v>
          </cell>
          <cell r="G12">
            <v>937597</v>
          </cell>
          <cell r="I12">
            <v>991240</v>
          </cell>
          <cell r="J12">
            <v>0</v>
          </cell>
          <cell r="K12">
            <v>991240</v>
          </cell>
        </row>
        <row r="13">
          <cell r="C13" t="str">
            <v>IS libératoire</v>
          </cell>
          <cell r="F13">
            <v>0</v>
          </cell>
          <cell r="G13">
            <v>0</v>
          </cell>
          <cell r="J13">
            <v>0</v>
          </cell>
          <cell r="K13">
            <v>0</v>
          </cell>
        </row>
        <row r="14">
          <cell r="C14" t="str">
            <v>IRPP</v>
          </cell>
          <cell r="E14">
            <v>611425</v>
          </cell>
          <cell r="F14">
            <v>13829</v>
          </cell>
          <cell r="G14">
            <v>625254</v>
          </cell>
          <cell r="I14">
            <v>58249</v>
          </cell>
          <cell r="J14">
            <v>569195</v>
          </cell>
          <cell r="K14">
            <v>627444</v>
          </cell>
        </row>
        <row r="15">
          <cell r="C15" t="str">
            <v>Contribution de la patente</v>
          </cell>
          <cell r="F15">
            <v>0</v>
          </cell>
          <cell r="G15">
            <v>0</v>
          </cell>
          <cell r="J15">
            <v>0</v>
          </cell>
          <cell r="K15">
            <v>0</v>
          </cell>
        </row>
        <row r="16">
          <cell r="C16" t="str">
            <v>Taxe d'apprentissage et formation professionnelle</v>
          </cell>
          <cell r="F16">
            <v>0</v>
          </cell>
          <cell r="G16">
            <v>0</v>
          </cell>
          <cell r="J16">
            <v>0</v>
          </cell>
          <cell r="K16">
            <v>0</v>
          </cell>
        </row>
        <row r="17">
          <cell r="C17" t="str">
            <v>Dividendes versés à l'Etat</v>
          </cell>
          <cell r="E17">
            <v>405340</v>
          </cell>
          <cell r="F17">
            <v>1075815</v>
          </cell>
          <cell r="G17">
            <v>1481155</v>
          </cell>
          <cell r="I17">
            <v>0</v>
          </cell>
          <cell r="J17">
            <v>1481155</v>
          </cell>
          <cell r="K17">
            <v>1481155</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F22">
            <v>0</v>
          </cell>
          <cell r="G22">
            <v>0</v>
          </cell>
          <cell r="J22">
            <v>0</v>
          </cell>
          <cell r="K22">
            <v>0</v>
          </cell>
        </row>
        <row r="23">
          <cell r="C23" t="str">
            <v>Taxe d’extraction (fortage et taxe minière)</v>
          </cell>
          <cell r="F23">
            <v>0</v>
          </cell>
          <cell r="G23">
            <v>0</v>
          </cell>
          <cell r="J23">
            <v>0</v>
          </cell>
          <cell r="K23">
            <v>0</v>
          </cell>
        </row>
        <row r="24">
          <cell r="C24" t="str">
            <v>TVA</v>
          </cell>
          <cell r="F24">
            <v>0</v>
          </cell>
          <cell r="G24">
            <v>0</v>
          </cell>
          <cell r="J24">
            <v>0</v>
          </cell>
          <cell r="K24">
            <v>0</v>
          </cell>
        </row>
        <row r="25">
          <cell r="C25" t="str">
            <v>Redevance ARSAT</v>
          </cell>
          <cell r="F25">
            <v>0</v>
          </cell>
          <cell r="G25">
            <v>0</v>
          </cell>
          <cell r="J25">
            <v>0</v>
          </cell>
          <cell r="K25">
            <v>0</v>
          </cell>
        </row>
        <row r="26">
          <cell r="C26" t="str">
            <v>Bonus de Signature</v>
          </cell>
          <cell r="F26">
            <v>0</v>
          </cell>
          <cell r="G26">
            <v>0</v>
          </cell>
          <cell r="J26">
            <v>0</v>
          </cell>
          <cell r="K26">
            <v>0</v>
          </cell>
        </row>
        <row r="27">
          <cell r="C27" t="str">
            <v>Droit de passage</v>
          </cell>
          <cell r="E27">
            <v>21007746</v>
          </cell>
          <cell r="F27">
            <v>0</v>
          </cell>
          <cell r="G27">
            <v>21007746</v>
          </cell>
          <cell r="I27">
            <v>24498373</v>
          </cell>
          <cell r="J27">
            <v>-3490627</v>
          </cell>
          <cell r="K27">
            <v>21007746</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E45">
            <v>43042</v>
          </cell>
          <cell r="F45">
            <v>0</v>
          </cell>
          <cell r="G45">
            <v>43042</v>
          </cell>
          <cell r="I45">
            <v>7420</v>
          </cell>
          <cell r="J45">
            <v>0</v>
          </cell>
          <cell r="K45">
            <v>7420</v>
          </cell>
        </row>
        <row r="46">
          <cell r="C46" t="str">
            <v>Autres paiements significatifs</v>
          </cell>
          <cell r="F46">
            <v>0</v>
          </cell>
          <cell r="G46">
            <v>0</v>
          </cell>
          <cell r="J46">
            <v>0</v>
          </cell>
          <cell r="K46">
            <v>0</v>
          </cell>
        </row>
      </sheetData>
      <sheetData sheetId="66">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8468980</v>
          </cell>
          <cell r="F8">
            <v>0</v>
          </cell>
          <cell r="G8">
            <v>8468980</v>
          </cell>
          <cell r="I8">
            <v>8468980</v>
          </cell>
          <cell r="J8">
            <v>0</v>
          </cell>
          <cell r="K8">
            <v>8468980</v>
          </cell>
        </row>
        <row r="9">
          <cell r="C9" t="str">
            <v xml:space="preserve">Vente du pétrole collectés par la SHT </v>
          </cell>
          <cell r="E9">
            <v>0</v>
          </cell>
          <cell r="F9">
            <v>0</v>
          </cell>
          <cell r="G9">
            <v>0</v>
          </cell>
          <cell r="J9">
            <v>0</v>
          </cell>
          <cell r="K9">
            <v>0</v>
          </cell>
        </row>
        <row r="10">
          <cell r="C10" t="str">
            <v>Vente du pétrole collectés par la SHT PCCL</v>
          </cell>
          <cell r="E10">
            <v>0</v>
          </cell>
          <cell r="F10">
            <v>0</v>
          </cell>
          <cell r="G10">
            <v>0</v>
          </cell>
          <cell r="J10">
            <v>0</v>
          </cell>
          <cell r="K10">
            <v>0</v>
          </cell>
        </row>
        <row r="11">
          <cell r="C11" t="str">
            <v>Redevance superficiaire</v>
          </cell>
          <cell r="E11">
            <v>0</v>
          </cell>
          <cell r="F11">
            <v>0</v>
          </cell>
          <cell r="G11">
            <v>0</v>
          </cell>
          <cell r="J11">
            <v>0</v>
          </cell>
          <cell r="K11">
            <v>0</v>
          </cell>
        </row>
        <row r="12">
          <cell r="C12" t="str">
            <v>Impôt direct sur les bénéfices</v>
          </cell>
          <cell r="E12">
            <v>0</v>
          </cell>
          <cell r="F12">
            <v>0</v>
          </cell>
          <cell r="G12">
            <v>0</v>
          </cell>
          <cell r="J12">
            <v>0</v>
          </cell>
          <cell r="K12">
            <v>0</v>
          </cell>
        </row>
        <row r="13">
          <cell r="C13" t="str">
            <v>IS libératoire</v>
          </cell>
          <cell r="E13">
            <v>0</v>
          </cell>
          <cell r="F13">
            <v>0</v>
          </cell>
          <cell r="G13">
            <v>0</v>
          </cell>
          <cell r="J13">
            <v>0</v>
          </cell>
          <cell r="K13">
            <v>0</v>
          </cell>
        </row>
        <row r="14">
          <cell r="C14" t="str">
            <v>IRPP</v>
          </cell>
          <cell r="E14">
            <v>0</v>
          </cell>
          <cell r="F14">
            <v>0</v>
          </cell>
          <cell r="G14">
            <v>0</v>
          </cell>
          <cell r="J14">
            <v>0</v>
          </cell>
          <cell r="K14">
            <v>0</v>
          </cell>
        </row>
        <row r="15">
          <cell r="C15" t="str">
            <v>Contribution de la patente</v>
          </cell>
          <cell r="E15">
            <v>0</v>
          </cell>
          <cell r="F15">
            <v>0</v>
          </cell>
          <cell r="G15">
            <v>0</v>
          </cell>
          <cell r="J15">
            <v>0</v>
          </cell>
          <cell r="K15">
            <v>0</v>
          </cell>
        </row>
        <row r="16">
          <cell r="C16" t="str">
            <v>Taxe d'apprentissage et formation professionnelle</v>
          </cell>
          <cell r="E16">
            <v>0</v>
          </cell>
          <cell r="F16">
            <v>0</v>
          </cell>
          <cell r="G16">
            <v>0</v>
          </cell>
          <cell r="J16">
            <v>0</v>
          </cell>
          <cell r="K16">
            <v>0</v>
          </cell>
        </row>
        <row r="17">
          <cell r="C17" t="str">
            <v>Dividendes versés à l'Etat</v>
          </cell>
          <cell r="E17">
            <v>8468980</v>
          </cell>
          <cell r="F17">
            <v>0</v>
          </cell>
          <cell r="G17">
            <v>8468980</v>
          </cell>
          <cell r="I17">
            <v>8468980</v>
          </cell>
          <cell r="J17">
            <v>0</v>
          </cell>
          <cell r="K17">
            <v>8468980</v>
          </cell>
        </row>
        <row r="18">
          <cell r="C18" t="str">
            <v>Taxe forfaitaire</v>
          </cell>
          <cell r="E18">
            <v>0</v>
          </cell>
          <cell r="F18">
            <v>0</v>
          </cell>
          <cell r="G18">
            <v>0</v>
          </cell>
          <cell r="J18">
            <v>0</v>
          </cell>
          <cell r="K18">
            <v>0</v>
          </cell>
        </row>
        <row r="19">
          <cell r="C19" t="str">
            <v>Droit fixe</v>
          </cell>
          <cell r="E19">
            <v>0</v>
          </cell>
          <cell r="F19">
            <v>0</v>
          </cell>
          <cell r="G19">
            <v>0</v>
          </cell>
          <cell r="J19">
            <v>0</v>
          </cell>
          <cell r="K19">
            <v>0</v>
          </cell>
        </row>
        <row r="20">
          <cell r="C20" t="str">
            <v>Redressements fiscaux</v>
          </cell>
          <cell r="E20">
            <v>0</v>
          </cell>
          <cell r="F20">
            <v>0</v>
          </cell>
          <cell r="G20">
            <v>0</v>
          </cell>
          <cell r="J20">
            <v>0</v>
          </cell>
          <cell r="K20">
            <v>0</v>
          </cell>
        </row>
        <row r="21">
          <cell r="C21" t="str">
            <v>Redevance statistique à l'exportation</v>
          </cell>
          <cell r="E21">
            <v>0</v>
          </cell>
          <cell r="F21">
            <v>0</v>
          </cell>
          <cell r="G21">
            <v>0</v>
          </cell>
          <cell r="J21">
            <v>0</v>
          </cell>
          <cell r="K21">
            <v>0</v>
          </cell>
        </row>
        <row r="22">
          <cell r="C22" t="str">
            <v>Redevance statistique à l'importation</v>
          </cell>
          <cell r="E22">
            <v>0</v>
          </cell>
          <cell r="F22">
            <v>0</v>
          </cell>
          <cell r="G22">
            <v>0</v>
          </cell>
          <cell r="J22">
            <v>0</v>
          </cell>
          <cell r="K22">
            <v>0</v>
          </cell>
        </row>
        <row r="23">
          <cell r="C23" t="str">
            <v>Taxe d’extraction (fortage et taxe minière)</v>
          </cell>
          <cell r="E23">
            <v>0</v>
          </cell>
          <cell r="F23">
            <v>0</v>
          </cell>
          <cell r="G23">
            <v>0</v>
          </cell>
          <cell r="J23">
            <v>0</v>
          </cell>
          <cell r="K23">
            <v>0</v>
          </cell>
        </row>
        <row r="24">
          <cell r="C24" t="str">
            <v>TVA</v>
          </cell>
          <cell r="E24">
            <v>0</v>
          </cell>
          <cell r="F24">
            <v>0</v>
          </cell>
          <cell r="G24">
            <v>0</v>
          </cell>
          <cell r="J24">
            <v>0</v>
          </cell>
          <cell r="K24">
            <v>0</v>
          </cell>
        </row>
        <row r="25">
          <cell r="C25" t="str">
            <v>Redevance ARSAT</v>
          </cell>
          <cell r="E25">
            <v>0</v>
          </cell>
          <cell r="F25">
            <v>0</v>
          </cell>
          <cell r="G25">
            <v>0</v>
          </cell>
          <cell r="J25">
            <v>0</v>
          </cell>
          <cell r="K25">
            <v>0</v>
          </cell>
        </row>
        <row r="26">
          <cell r="C26" t="str">
            <v>Bonus de Signature</v>
          </cell>
          <cell r="E26">
            <v>0</v>
          </cell>
          <cell r="F26">
            <v>0</v>
          </cell>
          <cell r="G26">
            <v>0</v>
          </cell>
          <cell r="J26">
            <v>0</v>
          </cell>
          <cell r="K26">
            <v>0</v>
          </cell>
        </row>
        <row r="27">
          <cell r="C27" t="str">
            <v>Droit de passage</v>
          </cell>
          <cell r="E27">
            <v>0</v>
          </cell>
          <cell r="F27">
            <v>0</v>
          </cell>
          <cell r="G27">
            <v>0</v>
          </cell>
          <cell r="J27">
            <v>0</v>
          </cell>
          <cell r="K27">
            <v>0</v>
          </cell>
        </row>
        <row r="28">
          <cell r="C28" t="str">
            <v>Bonus d’attribution d’autorisation d’exploitation</v>
          </cell>
          <cell r="E28">
            <v>0</v>
          </cell>
          <cell r="F28">
            <v>0</v>
          </cell>
          <cell r="G28">
            <v>0</v>
          </cell>
          <cell r="J28">
            <v>0</v>
          </cell>
          <cell r="K28">
            <v>0</v>
          </cell>
        </row>
        <row r="29">
          <cell r="C29" t="str">
            <v>Taxe foncière</v>
          </cell>
          <cell r="E29">
            <v>0</v>
          </cell>
          <cell r="F29">
            <v>0</v>
          </cell>
          <cell r="G29">
            <v>0</v>
          </cell>
          <cell r="J29">
            <v>0</v>
          </cell>
          <cell r="K29">
            <v>0</v>
          </cell>
        </row>
        <row r="30">
          <cell r="C30" t="str">
            <v>Pénalité de non-exécution de contrat</v>
          </cell>
          <cell r="E30">
            <v>0</v>
          </cell>
          <cell r="F30">
            <v>0</v>
          </cell>
          <cell r="G30">
            <v>0</v>
          </cell>
          <cell r="J30">
            <v>0</v>
          </cell>
          <cell r="K30">
            <v>0</v>
          </cell>
        </row>
        <row r="31">
          <cell r="C31" t="str">
            <v xml:space="preserve">Taxe sur cession d’actif </v>
          </cell>
          <cell r="E31">
            <v>0</v>
          </cell>
          <cell r="F31">
            <v>0</v>
          </cell>
          <cell r="G31">
            <v>0</v>
          </cell>
          <cell r="J31">
            <v>0</v>
          </cell>
          <cell r="K31">
            <v>0</v>
          </cell>
        </row>
        <row r="32">
          <cell r="C32" t="str">
            <v>Retenue à la source (IRCM)</v>
          </cell>
          <cell r="E32">
            <v>0</v>
          </cell>
          <cell r="F32">
            <v>0</v>
          </cell>
          <cell r="G32">
            <v>0</v>
          </cell>
          <cell r="J32">
            <v>0</v>
          </cell>
          <cell r="K32">
            <v>0</v>
          </cell>
        </row>
        <row r="33">
          <cell r="C33" t="str">
            <v>Prélèvement sur les plus-values de cession</v>
          </cell>
          <cell r="E33">
            <v>0</v>
          </cell>
          <cell r="F33">
            <v>0</v>
          </cell>
          <cell r="G33">
            <v>0</v>
          </cell>
          <cell r="J33">
            <v>0</v>
          </cell>
          <cell r="K33">
            <v>0</v>
          </cell>
        </row>
        <row r="34">
          <cell r="C34" t="str">
            <v>Contribution à la formation du personnel du MEP</v>
          </cell>
          <cell r="E34">
            <v>0</v>
          </cell>
          <cell r="F34">
            <v>0</v>
          </cell>
          <cell r="G34">
            <v>0</v>
          </cell>
          <cell r="J34">
            <v>0</v>
          </cell>
          <cell r="K34">
            <v>0</v>
          </cell>
        </row>
        <row r="35">
          <cell r="C35" t="str">
            <v>Taxe sur la Valeur Ajoutée (douanes)</v>
          </cell>
          <cell r="E35">
            <v>0</v>
          </cell>
          <cell r="F35">
            <v>0</v>
          </cell>
          <cell r="G35">
            <v>0</v>
          </cell>
          <cell r="J35">
            <v>0</v>
          </cell>
          <cell r="K35">
            <v>0</v>
          </cell>
        </row>
        <row r="36">
          <cell r="C36" t="str">
            <v xml:space="preserve">Taxe communautaire d'intégration (TCI) </v>
          </cell>
          <cell r="E36">
            <v>0</v>
          </cell>
          <cell r="F36">
            <v>0</v>
          </cell>
          <cell r="G36">
            <v>0</v>
          </cell>
          <cell r="J36">
            <v>0</v>
          </cell>
          <cell r="K36">
            <v>0</v>
          </cell>
        </row>
        <row r="37">
          <cell r="C37" t="str">
            <v>Taxe de préférence communautaire (TCP)</v>
          </cell>
          <cell r="E37">
            <v>0</v>
          </cell>
          <cell r="F37">
            <v>0</v>
          </cell>
          <cell r="G37">
            <v>0</v>
          </cell>
          <cell r="J37">
            <v>0</v>
          </cell>
          <cell r="K37">
            <v>0</v>
          </cell>
        </row>
        <row r="38">
          <cell r="C38" t="str">
            <v xml:space="preserve">Contribution communautaire d'intégration (CCI) </v>
          </cell>
          <cell r="E38">
            <v>0</v>
          </cell>
          <cell r="F38">
            <v>0</v>
          </cell>
          <cell r="G38">
            <v>0</v>
          </cell>
          <cell r="J38">
            <v>0</v>
          </cell>
          <cell r="K38">
            <v>0</v>
          </cell>
        </row>
        <row r="39">
          <cell r="C39" t="str">
            <v>Droit de Douane à l’Importation (DDI)</v>
          </cell>
          <cell r="E39">
            <v>0</v>
          </cell>
          <cell r="F39">
            <v>0</v>
          </cell>
          <cell r="G39">
            <v>0</v>
          </cell>
          <cell r="J39">
            <v>0</v>
          </cell>
          <cell r="K39">
            <v>0</v>
          </cell>
        </row>
        <row r="40">
          <cell r="C40" t="str">
            <v xml:space="preserve">Taxe Ad valorem </v>
          </cell>
          <cell r="E40">
            <v>0</v>
          </cell>
          <cell r="F40">
            <v>0</v>
          </cell>
          <cell r="G40">
            <v>0</v>
          </cell>
          <cell r="J40">
            <v>0</v>
          </cell>
          <cell r="K40">
            <v>0</v>
          </cell>
        </row>
        <row r="41">
          <cell r="C41" t="str">
            <v>Taxe de bornage</v>
          </cell>
          <cell r="E41">
            <v>0</v>
          </cell>
          <cell r="F41">
            <v>0</v>
          </cell>
          <cell r="G41">
            <v>0</v>
          </cell>
          <cell r="J41">
            <v>0</v>
          </cell>
          <cell r="K41">
            <v>0</v>
          </cell>
        </row>
        <row r="42">
          <cell r="C42" t="str">
            <v>Frais de présentation du rapport annuel</v>
          </cell>
          <cell r="E42">
            <v>0</v>
          </cell>
          <cell r="F42">
            <v>0</v>
          </cell>
          <cell r="G42">
            <v>0</v>
          </cell>
          <cell r="J42">
            <v>0</v>
          </cell>
          <cell r="K42">
            <v>0</v>
          </cell>
        </row>
        <row r="43">
          <cell r="C43" t="str">
            <v xml:space="preserve">Taxe sur la Protection de l’environnement. </v>
          </cell>
          <cell r="E43">
            <v>0</v>
          </cell>
          <cell r="F43">
            <v>0</v>
          </cell>
          <cell r="G43">
            <v>0</v>
          </cell>
          <cell r="J43">
            <v>0</v>
          </cell>
          <cell r="K43">
            <v>0</v>
          </cell>
        </row>
        <row r="44">
          <cell r="C44" t="str">
            <v xml:space="preserve">Paiements directs aux communes et aux préfectures </v>
          </cell>
          <cell r="E44">
            <v>0</v>
          </cell>
          <cell r="F44">
            <v>0</v>
          </cell>
          <cell r="G44">
            <v>0</v>
          </cell>
          <cell r="J44">
            <v>0</v>
          </cell>
          <cell r="K44">
            <v>0</v>
          </cell>
        </row>
        <row r="45">
          <cell r="C45" t="str">
            <v>Cotisation patronale</v>
          </cell>
          <cell r="E45">
            <v>0</v>
          </cell>
          <cell r="F45">
            <v>0</v>
          </cell>
          <cell r="G45">
            <v>0</v>
          </cell>
          <cell r="J45">
            <v>0</v>
          </cell>
          <cell r="K45">
            <v>0</v>
          </cell>
        </row>
        <row r="46">
          <cell r="C46" t="str">
            <v>Autres paiements significatifs</v>
          </cell>
          <cell r="E46">
            <v>0</v>
          </cell>
          <cell r="F46">
            <v>0</v>
          </cell>
          <cell r="G46">
            <v>0</v>
          </cell>
          <cell r="J46">
            <v>0</v>
          </cell>
          <cell r="K46">
            <v>0</v>
          </cell>
        </row>
      </sheetData>
      <sheetData sheetId="67">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65316</v>
          </cell>
          <cell r="F8">
            <v>0</v>
          </cell>
          <cell r="G8">
            <v>65316</v>
          </cell>
          <cell r="I8">
            <v>23300</v>
          </cell>
          <cell r="J8">
            <v>41027</v>
          </cell>
          <cell r="K8">
            <v>64327</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E11">
            <v>24</v>
          </cell>
          <cell r="F11">
            <v>0</v>
          </cell>
          <cell r="G11">
            <v>24</v>
          </cell>
          <cell r="J11">
            <v>0</v>
          </cell>
          <cell r="K11">
            <v>0</v>
          </cell>
        </row>
        <row r="12">
          <cell r="C12" t="str">
            <v>Impôt direct sur les bénéfices</v>
          </cell>
          <cell r="F12">
            <v>0</v>
          </cell>
          <cell r="G12">
            <v>0</v>
          </cell>
          <cell r="J12">
            <v>0</v>
          </cell>
          <cell r="K12">
            <v>0</v>
          </cell>
        </row>
        <row r="13">
          <cell r="C13" t="str">
            <v>IS libératoire</v>
          </cell>
          <cell r="E13">
            <v>61099</v>
          </cell>
          <cell r="F13">
            <v>0</v>
          </cell>
          <cell r="G13">
            <v>61099</v>
          </cell>
          <cell r="I13">
            <v>6462</v>
          </cell>
          <cell r="J13">
            <v>54635</v>
          </cell>
          <cell r="K13">
            <v>61097</v>
          </cell>
        </row>
        <row r="14">
          <cell r="C14" t="str">
            <v>IRPP</v>
          </cell>
          <cell r="E14">
            <v>0</v>
          </cell>
          <cell r="F14">
            <v>0</v>
          </cell>
          <cell r="G14">
            <v>0</v>
          </cell>
          <cell r="I14">
            <v>16838</v>
          </cell>
          <cell r="J14">
            <v>-13608</v>
          </cell>
          <cell r="K14">
            <v>3230</v>
          </cell>
        </row>
        <row r="15">
          <cell r="C15" t="str">
            <v>Contribution de la patente</v>
          </cell>
          <cell r="E15">
            <v>1</v>
          </cell>
          <cell r="F15">
            <v>0</v>
          </cell>
          <cell r="G15">
            <v>1</v>
          </cell>
          <cell r="J15">
            <v>0</v>
          </cell>
          <cell r="K15">
            <v>0</v>
          </cell>
        </row>
        <row r="16">
          <cell r="C16" t="str">
            <v>Taxe d'apprentissage et formation professionnelle</v>
          </cell>
          <cell r="F16">
            <v>0</v>
          </cell>
          <cell r="G16">
            <v>0</v>
          </cell>
          <cell r="J16">
            <v>0</v>
          </cell>
          <cell r="K16">
            <v>0</v>
          </cell>
        </row>
        <row r="17">
          <cell r="C17" t="str">
            <v>Dividendes versés à l'Etat</v>
          </cell>
          <cell r="F17">
            <v>0</v>
          </cell>
          <cell r="G17">
            <v>0</v>
          </cell>
          <cell r="J17">
            <v>0</v>
          </cell>
          <cell r="K17">
            <v>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J20">
            <v>0</v>
          </cell>
          <cell r="K20">
            <v>0</v>
          </cell>
        </row>
        <row r="21">
          <cell r="C21" t="str">
            <v>Redevance statistique à l'exportation</v>
          </cell>
          <cell r="F21">
            <v>0</v>
          </cell>
          <cell r="G21">
            <v>0</v>
          </cell>
          <cell r="J21">
            <v>0</v>
          </cell>
          <cell r="K21">
            <v>0</v>
          </cell>
        </row>
        <row r="22">
          <cell r="C22" t="str">
            <v>Redevance statistique à l'importation</v>
          </cell>
          <cell r="E22">
            <v>2466</v>
          </cell>
          <cell r="F22">
            <v>0</v>
          </cell>
          <cell r="G22">
            <v>2466</v>
          </cell>
          <cell r="J22">
            <v>0</v>
          </cell>
          <cell r="K22">
            <v>0</v>
          </cell>
        </row>
        <row r="23">
          <cell r="C23" t="str">
            <v>Taxe d’extraction (fortage et taxe minière)</v>
          </cell>
          <cell r="F23">
            <v>0</v>
          </cell>
          <cell r="G23">
            <v>0</v>
          </cell>
          <cell r="J23">
            <v>0</v>
          </cell>
          <cell r="K23">
            <v>0</v>
          </cell>
        </row>
        <row r="24">
          <cell r="C24" t="str">
            <v>TVA</v>
          </cell>
          <cell r="E24">
            <v>0</v>
          </cell>
          <cell r="F24">
            <v>0</v>
          </cell>
          <cell r="G24">
            <v>0</v>
          </cell>
          <cell r="J24">
            <v>0</v>
          </cell>
          <cell r="K24">
            <v>0</v>
          </cell>
        </row>
        <row r="25">
          <cell r="C25" t="str">
            <v>Redevance ARSAT</v>
          </cell>
          <cell r="E25">
            <v>0</v>
          </cell>
          <cell r="F25">
            <v>0</v>
          </cell>
          <cell r="G25">
            <v>0</v>
          </cell>
          <cell r="J25">
            <v>0</v>
          </cell>
          <cell r="K25">
            <v>0</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E36">
            <v>1233</v>
          </cell>
          <cell r="F36">
            <v>0</v>
          </cell>
          <cell r="G36">
            <v>1233</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E38">
            <v>493</v>
          </cell>
          <cell r="F38">
            <v>0</v>
          </cell>
          <cell r="G38">
            <v>493</v>
          </cell>
          <cell r="J38">
            <v>0</v>
          </cell>
          <cell r="K38">
            <v>0</v>
          </cell>
        </row>
        <row r="39">
          <cell r="C39" t="str">
            <v>Droit de Douane à l’Importation (DDI)</v>
          </cell>
          <cell r="F39">
            <v>0</v>
          </cell>
          <cell r="G39">
            <v>0</v>
          </cell>
          <cell r="J39">
            <v>0</v>
          </cell>
          <cell r="K39">
            <v>0</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E45">
            <v>0</v>
          </cell>
          <cell r="F45">
            <v>0</v>
          </cell>
          <cell r="G45">
            <v>0</v>
          </cell>
          <cell r="J45">
            <v>0</v>
          </cell>
          <cell r="K45">
            <v>0</v>
          </cell>
        </row>
        <row r="46">
          <cell r="C46" t="str">
            <v>Autres paiements significatifs</v>
          </cell>
          <cell r="F46">
            <v>0</v>
          </cell>
          <cell r="G46">
            <v>0</v>
          </cell>
          <cell r="J46">
            <v>0</v>
          </cell>
          <cell r="K46">
            <v>0</v>
          </cell>
        </row>
      </sheetData>
      <sheetData sheetId="68"/>
      <sheetData sheetId="69"/>
      <sheetData sheetId="70">
        <row r="6">
          <cell r="C6" t="str">
            <v>Flux en nature collectés par la SHT</v>
          </cell>
          <cell r="F6">
            <v>0</v>
          </cell>
          <cell r="G6">
            <v>0</v>
          </cell>
          <cell r="J6">
            <v>0</v>
          </cell>
          <cell r="K6">
            <v>0</v>
          </cell>
        </row>
        <row r="7">
          <cell r="C7" t="str">
            <v>Flux en nature collectés par la SHT PCCL</v>
          </cell>
          <cell r="F7">
            <v>0</v>
          </cell>
          <cell r="G7">
            <v>0</v>
          </cell>
          <cell r="J7">
            <v>0</v>
          </cell>
          <cell r="K7">
            <v>0</v>
          </cell>
        </row>
        <row r="8">
          <cell r="E8">
            <v>91106378</v>
          </cell>
          <cell r="F8">
            <v>-15515815</v>
          </cell>
          <cell r="G8">
            <v>75590563</v>
          </cell>
          <cell r="I8">
            <v>54864023</v>
          </cell>
          <cell r="J8">
            <v>48032335</v>
          </cell>
          <cell r="K8">
            <v>102896358</v>
          </cell>
        </row>
        <row r="9">
          <cell r="C9" t="str">
            <v xml:space="preserve">Vente du pétrole collectés par la SHT </v>
          </cell>
          <cell r="F9">
            <v>0</v>
          </cell>
          <cell r="G9">
            <v>0</v>
          </cell>
          <cell r="J9">
            <v>0</v>
          </cell>
          <cell r="K9">
            <v>0</v>
          </cell>
        </row>
        <row r="10">
          <cell r="C10" t="str">
            <v>Vente du pétrole collectés par la SHT PCCL</v>
          </cell>
          <cell r="F10">
            <v>0</v>
          </cell>
          <cell r="G10">
            <v>0</v>
          </cell>
          <cell r="J10">
            <v>0</v>
          </cell>
          <cell r="K10">
            <v>0</v>
          </cell>
        </row>
        <row r="11">
          <cell r="C11" t="str">
            <v>Redevance superficiaire</v>
          </cell>
          <cell r="F11">
            <v>0</v>
          </cell>
          <cell r="G11">
            <v>0</v>
          </cell>
          <cell r="J11">
            <v>0</v>
          </cell>
          <cell r="K11">
            <v>0</v>
          </cell>
        </row>
        <row r="12">
          <cell r="C12" t="str">
            <v>Impôt direct sur les bénéfices</v>
          </cell>
          <cell r="F12">
            <v>0</v>
          </cell>
          <cell r="G12">
            <v>0</v>
          </cell>
          <cell r="J12">
            <v>0</v>
          </cell>
          <cell r="K12">
            <v>0</v>
          </cell>
        </row>
        <row r="13">
          <cell r="C13" t="str">
            <v>IS libératoire</v>
          </cell>
          <cell r="E13">
            <v>221953</v>
          </cell>
          <cell r="F13">
            <v>0</v>
          </cell>
          <cell r="G13">
            <v>221953</v>
          </cell>
          <cell r="J13">
            <v>0</v>
          </cell>
          <cell r="K13">
            <v>0</v>
          </cell>
        </row>
        <row r="14">
          <cell r="C14" t="str">
            <v>IRPP</v>
          </cell>
          <cell r="E14">
            <v>16333966</v>
          </cell>
          <cell r="F14">
            <v>0</v>
          </cell>
          <cell r="G14">
            <v>16333966</v>
          </cell>
          <cell r="I14">
            <v>335883</v>
          </cell>
          <cell r="J14">
            <v>16306517</v>
          </cell>
          <cell r="K14">
            <v>16642400</v>
          </cell>
        </row>
        <row r="15">
          <cell r="C15" t="str">
            <v>Contribution de la patente</v>
          </cell>
          <cell r="E15">
            <v>500</v>
          </cell>
          <cell r="F15">
            <v>0</v>
          </cell>
          <cell r="G15">
            <v>500</v>
          </cell>
          <cell r="J15">
            <v>0</v>
          </cell>
          <cell r="K15">
            <v>0</v>
          </cell>
        </row>
        <row r="16">
          <cell r="C16" t="str">
            <v>Taxe d'apprentissage et formation professionnelle</v>
          </cell>
          <cell r="F16">
            <v>0</v>
          </cell>
          <cell r="G16">
            <v>0</v>
          </cell>
          <cell r="J16">
            <v>0</v>
          </cell>
          <cell r="K16">
            <v>0</v>
          </cell>
        </row>
        <row r="17">
          <cell r="C17" t="str">
            <v>Dividendes versés à l'Etat</v>
          </cell>
          <cell r="E17">
            <v>25455360</v>
          </cell>
          <cell r="F17">
            <v>0</v>
          </cell>
          <cell r="G17">
            <v>25455360</v>
          </cell>
          <cell r="J17">
            <v>25455360</v>
          </cell>
          <cell r="K17">
            <v>25455360</v>
          </cell>
        </row>
        <row r="18">
          <cell r="C18" t="str">
            <v>Taxe forfaitaire</v>
          </cell>
          <cell r="F18">
            <v>0</v>
          </cell>
          <cell r="G18">
            <v>0</v>
          </cell>
          <cell r="J18">
            <v>0</v>
          </cell>
          <cell r="K18">
            <v>0</v>
          </cell>
        </row>
        <row r="19">
          <cell r="C19" t="str">
            <v>Droit fixe</v>
          </cell>
          <cell r="F19">
            <v>0</v>
          </cell>
          <cell r="G19">
            <v>0</v>
          </cell>
          <cell r="J19">
            <v>0</v>
          </cell>
          <cell r="K19">
            <v>0</v>
          </cell>
        </row>
        <row r="20">
          <cell r="C20" t="str">
            <v>Redressements fiscaux</v>
          </cell>
          <cell r="F20">
            <v>0</v>
          </cell>
          <cell r="G20">
            <v>0</v>
          </cell>
          <cell r="I20">
            <v>29249507</v>
          </cell>
          <cell r="J20">
            <v>0</v>
          </cell>
          <cell r="K20">
            <v>29249507</v>
          </cell>
        </row>
        <row r="21">
          <cell r="C21" t="str">
            <v>Redevance statistique à l'exportation</v>
          </cell>
          <cell r="F21">
            <v>0</v>
          </cell>
          <cell r="G21">
            <v>0</v>
          </cell>
          <cell r="J21">
            <v>0</v>
          </cell>
          <cell r="K21">
            <v>0</v>
          </cell>
        </row>
        <row r="22">
          <cell r="C22" t="str">
            <v>Redevance statistique à l'importation</v>
          </cell>
          <cell r="F22">
            <v>0</v>
          </cell>
          <cell r="G22">
            <v>0</v>
          </cell>
          <cell r="I22">
            <v>50068</v>
          </cell>
          <cell r="J22">
            <v>0</v>
          </cell>
          <cell r="K22">
            <v>50068</v>
          </cell>
        </row>
        <row r="23">
          <cell r="C23" t="str">
            <v>Taxe d’extraction (fortage et taxe minière)</v>
          </cell>
          <cell r="F23">
            <v>0</v>
          </cell>
          <cell r="G23">
            <v>0</v>
          </cell>
          <cell r="J23">
            <v>0</v>
          </cell>
          <cell r="K23">
            <v>0</v>
          </cell>
        </row>
        <row r="24">
          <cell r="C24" t="str">
            <v>TVA</v>
          </cell>
          <cell r="E24">
            <v>5295615</v>
          </cell>
          <cell r="F24">
            <v>0</v>
          </cell>
          <cell r="G24">
            <v>5295615</v>
          </cell>
          <cell r="I24">
            <v>5768345</v>
          </cell>
          <cell r="J24">
            <v>0</v>
          </cell>
          <cell r="K24">
            <v>5768345</v>
          </cell>
        </row>
        <row r="25">
          <cell r="C25" t="str">
            <v>Redevance ARSAT</v>
          </cell>
          <cell r="E25">
            <v>39148771</v>
          </cell>
          <cell r="F25">
            <v>-13720614</v>
          </cell>
          <cell r="G25">
            <v>25428157</v>
          </cell>
          <cell r="I25">
            <v>19157698</v>
          </cell>
          <cell r="J25">
            <v>6270458</v>
          </cell>
          <cell r="K25">
            <v>25428156</v>
          </cell>
        </row>
        <row r="26">
          <cell r="C26" t="str">
            <v>Bonus de Signature</v>
          </cell>
          <cell r="F26">
            <v>0</v>
          </cell>
          <cell r="G26">
            <v>0</v>
          </cell>
          <cell r="J26">
            <v>0</v>
          </cell>
          <cell r="K26">
            <v>0</v>
          </cell>
        </row>
        <row r="27">
          <cell r="C27" t="str">
            <v>Droit de passage</v>
          </cell>
          <cell r="F27">
            <v>0</v>
          </cell>
          <cell r="G27">
            <v>0</v>
          </cell>
          <cell r="J27">
            <v>0</v>
          </cell>
          <cell r="K27">
            <v>0</v>
          </cell>
        </row>
        <row r="28">
          <cell r="C28" t="str">
            <v>Bonus d’attribution d’autorisation d’exploitation</v>
          </cell>
          <cell r="F28">
            <v>0</v>
          </cell>
          <cell r="G28">
            <v>0</v>
          </cell>
          <cell r="J28">
            <v>0</v>
          </cell>
          <cell r="K28">
            <v>0</v>
          </cell>
        </row>
        <row r="29">
          <cell r="C29" t="str">
            <v>Taxe foncière</v>
          </cell>
          <cell r="F29">
            <v>0</v>
          </cell>
          <cell r="G29">
            <v>0</v>
          </cell>
          <cell r="J29">
            <v>0</v>
          </cell>
          <cell r="K29">
            <v>0</v>
          </cell>
        </row>
        <row r="30">
          <cell r="C30" t="str">
            <v>Pénalité de non-exécution de contrat</v>
          </cell>
          <cell r="F30">
            <v>0</v>
          </cell>
          <cell r="G30">
            <v>0</v>
          </cell>
          <cell r="J30">
            <v>0</v>
          </cell>
          <cell r="K30">
            <v>0</v>
          </cell>
        </row>
        <row r="31">
          <cell r="C31" t="str">
            <v xml:space="preserve">Taxe sur cession d’actif </v>
          </cell>
          <cell r="F31">
            <v>0</v>
          </cell>
          <cell r="G31">
            <v>0</v>
          </cell>
          <cell r="J31">
            <v>0</v>
          </cell>
          <cell r="K31">
            <v>0</v>
          </cell>
        </row>
        <row r="32">
          <cell r="C32" t="str">
            <v>Retenue à la source (IRCM)</v>
          </cell>
          <cell r="F32">
            <v>0</v>
          </cell>
          <cell r="G32">
            <v>0</v>
          </cell>
          <cell r="J32">
            <v>0</v>
          </cell>
          <cell r="K32">
            <v>0</v>
          </cell>
        </row>
        <row r="33">
          <cell r="C33" t="str">
            <v>Prélèvement sur les plus-values de cession</v>
          </cell>
          <cell r="F33">
            <v>0</v>
          </cell>
          <cell r="G33">
            <v>0</v>
          </cell>
          <cell r="J33">
            <v>0</v>
          </cell>
          <cell r="K33">
            <v>0</v>
          </cell>
        </row>
        <row r="34">
          <cell r="C34" t="str">
            <v>Contribution à la formation du personnel du MEP</v>
          </cell>
          <cell r="F34">
            <v>0</v>
          </cell>
          <cell r="G34">
            <v>0</v>
          </cell>
          <cell r="J34">
            <v>0</v>
          </cell>
          <cell r="K34">
            <v>0</v>
          </cell>
        </row>
        <row r="35">
          <cell r="C35" t="str">
            <v>Taxe sur la Valeur Ajoutée (douanes)</v>
          </cell>
          <cell r="F35">
            <v>0</v>
          </cell>
          <cell r="G35">
            <v>0</v>
          </cell>
          <cell r="J35">
            <v>0</v>
          </cell>
          <cell r="K35">
            <v>0</v>
          </cell>
        </row>
        <row r="36">
          <cell r="C36" t="str">
            <v xml:space="preserve">Taxe communautaire d'intégration (TCI) </v>
          </cell>
          <cell r="F36">
            <v>0</v>
          </cell>
          <cell r="G36">
            <v>0</v>
          </cell>
          <cell r="J36">
            <v>0</v>
          </cell>
          <cell r="K36">
            <v>0</v>
          </cell>
        </row>
        <row r="37">
          <cell r="C37" t="str">
            <v>Taxe de préférence communautaire (TCP)</v>
          </cell>
          <cell r="F37">
            <v>0</v>
          </cell>
          <cell r="G37">
            <v>0</v>
          </cell>
          <cell r="J37">
            <v>0</v>
          </cell>
          <cell r="K37">
            <v>0</v>
          </cell>
        </row>
        <row r="38">
          <cell r="C38" t="str">
            <v xml:space="preserve">Contribution communautaire d'intégration (CCI) </v>
          </cell>
          <cell r="F38">
            <v>0</v>
          </cell>
          <cell r="G38">
            <v>0</v>
          </cell>
          <cell r="J38">
            <v>0</v>
          </cell>
          <cell r="K38">
            <v>0</v>
          </cell>
        </row>
        <row r="39">
          <cell r="C39" t="str">
            <v>Droit de Douane à l’Importation (DDI)</v>
          </cell>
          <cell r="E39">
            <v>1668673</v>
          </cell>
          <cell r="F39">
            <v>0</v>
          </cell>
          <cell r="G39">
            <v>1668673</v>
          </cell>
          <cell r="I39">
            <v>10453</v>
          </cell>
          <cell r="J39">
            <v>0</v>
          </cell>
          <cell r="K39">
            <v>10453</v>
          </cell>
        </row>
        <row r="40">
          <cell r="C40" t="str">
            <v xml:space="preserve">Taxe Ad valorem </v>
          </cell>
          <cell r="F40">
            <v>0</v>
          </cell>
          <cell r="G40">
            <v>0</v>
          </cell>
          <cell r="J40">
            <v>0</v>
          </cell>
          <cell r="K40">
            <v>0</v>
          </cell>
        </row>
        <row r="41">
          <cell r="C41" t="str">
            <v>Taxe de bornage</v>
          </cell>
          <cell r="F41">
            <v>0</v>
          </cell>
          <cell r="G41">
            <v>0</v>
          </cell>
          <cell r="J41">
            <v>0</v>
          </cell>
          <cell r="K41">
            <v>0</v>
          </cell>
        </row>
        <row r="42">
          <cell r="C42" t="str">
            <v>Frais de présentation du rapport annuel</v>
          </cell>
          <cell r="F42">
            <v>0</v>
          </cell>
          <cell r="G42">
            <v>0</v>
          </cell>
          <cell r="J42">
            <v>0</v>
          </cell>
          <cell r="K42">
            <v>0</v>
          </cell>
        </row>
        <row r="43">
          <cell r="C43" t="str">
            <v xml:space="preserve">Taxe sur la Protection de l’environnement. </v>
          </cell>
          <cell r="F43">
            <v>0</v>
          </cell>
          <cell r="G43">
            <v>0</v>
          </cell>
          <cell r="J43">
            <v>0</v>
          </cell>
          <cell r="K43">
            <v>0</v>
          </cell>
        </row>
        <row r="44">
          <cell r="C44" t="str">
            <v xml:space="preserve">Paiements directs aux communes et aux préfectures </v>
          </cell>
          <cell r="F44">
            <v>0</v>
          </cell>
          <cell r="G44">
            <v>0</v>
          </cell>
          <cell r="J44">
            <v>0</v>
          </cell>
          <cell r="K44">
            <v>0</v>
          </cell>
        </row>
        <row r="45">
          <cell r="C45" t="str">
            <v>Cotisation patronale</v>
          </cell>
          <cell r="E45">
            <v>1186339</v>
          </cell>
          <cell r="F45">
            <v>0</v>
          </cell>
          <cell r="G45">
            <v>1186339</v>
          </cell>
          <cell r="I45">
            <v>292069</v>
          </cell>
          <cell r="J45">
            <v>0</v>
          </cell>
          <cell r="K45">
            <v>292069</v>
          </cell>
        </row>
        <row r="46">
          <cell r="C46" t="str">
            <v>Autres paiements significatifs</v>
          </cell>
          <cell r="E46">
            <v>1795201</v>
          </cell>
          <cell r="F46">
            <v>-1795201</v>
          </cell>
          <cell r="G46">
            <v>0</v>
          </cell>
          <cell r="I46">
            <v>0</v>
          </cell>
          <cell r="J46">
            <v>0</v>
          </cell>
          <cell r="K46">
            <v>0</v>
          </cell>
        </row>
      </sheetData>
      <sheetData sheetId="71"/>
      <sheetData sheetId="72"/>
      <sheetData sheetId="73">
        <row r="3">
          <cell r="C3" t="str">
            <v xml:space="preserve">Vente du pétrole collectés par la SHT </v>
          </cell>
          <cell r="D3">
            <v>202487260</v>
          </cell>
        </row>
        <row r="4">
          <cell r="C4" t="str">
            <v>Vente du pétrole collectés par la SHT PCCL</v>
          </cell>
          <cell r="D4">
            <v>174183229</v>
          </cell>
        </row>
        <row r="5">
          <cell r="C5" t="str">
            <v>Redevance superficiaire</v>
          </cell>
          <cell r="D5">
            <v>337046</v>
          </cell>
        </row>
        <row r="6">
          <cell r="C6" t="str">
            <v>Impôt direct sur les bénéfices</v>
          </cell>
          <cell r="D6">
            <v>8215679</v>
          </cell>
        </row>
        <row r="7">
          <cell r="C7" t="str">
            <v>IS libératoire</v>
          </cell>
          <cell r="D7">
            <v>4806872</v>
          </cell>
        </row>
        <row r="8">
          <cell r="C8" t="str">
            <v>IRPP</v>
          </cell>
          <cell r="D8">
            <v>42653461</v>
          </cell>
        </row>
        <row r="9">
          <cell r="C9" t="str">
            <v>Contribution de la patente</v>
          </cell>
          <cell r="D9">
            <v>38538</v>
          </cell>
        </row>
        <row r="10">
          <cell r="C10" t="str">
            <v>Taxe d'apprentissage et formation professionnelle</v>
          </cell>
          <cell r="D10">
            <v>35027</v>
          </cell>
        </row>
        <row r="11">
          <cell r="C11" t="str">
            <v>Dividendes versés à l'Etat</v>
          </cell>
          <cell r="D11">
            <v>35405495</v>
          </cell>
        </row>
        <row r="12">
          <cell r="C12" t="str">
            <v>Taxe forfaitaire</v>
          </cell>
          <cell r="D12">
            <v>80956</v>
          </cell>
        </row>
        <row r="13">
          <cell r="C13" t="str">
            <v>Droit fixe</v>
          </cell>
          <cell r="D13">
            <v>11637</v>
          </cell>
        </row>
        <row r="14">
          <cell r="C14" t="str">
            <v>Redressements fiscaux</v>
          </cell>
          <cell r="D14">
            <v>31399031</v>
          </cell>
        </row>
        <row r="15">
          <cell r="C15" t="str">
            <v>Redevance statistique à l'exportation</v>
          </cell>
          <cell r="D15">
            <v>3489333</v>
          </cell>
        </row>
        <row r="16">
          <cell r="C16" t="str">
            <v>Redevance statistique à l'importation</v>
          </cell>
          <cell r="D16">
            <v>4914139</v>
          </cell>
        </row>
        <row r="17">
          <cell r="C17" t="str">
            <v>Taxe d’extraction (fortage et taxe minière)</v>
          </cell>
          <cell r="D17">
            <v>901484</v>
          </cell>
        </row>
        <row r="18">
          <cell r="C18" t="str">
            <v>TVA</v>
          </cell>
          <cell r="D18">
            <v>6268838</v>
          </cell>
        </row>
        <row r="19">
          <cell r="C19" t="str">
            <v>Redevance ARSAT</v>
          </cell>
          <cell r="D19">
            <v>25428156</v>
          </cell>
        </row>
        <row r="20">
          <cell r="C20" t="str">
            <v>Bonus de Signature</v>
          </cell>
          <cell r="D20">
            <v>0</v>
          </cell>
        </row>
        <row r="21">
          <cell r="C21" t="str">
            <v>Droit de passage</v>
          </cell>
          <cell r="D21">
            <v>21007746</v>
          </cell>
        </row>
        <row r="22">
          <cell r="C22" t="str">
            <v>Bonus d’attribution d’autorisation d’exploitation</v>
          </cell>
          <cell r="D22">
            <v>5059488</v>
          </cell>
        </row>
        <row r="23">
          <cell r="C23" t="str">
            <v>Taxe foncière</v>
          </cell>
          <cell r="D23">
            <v>0</v>
          </cell>
        </row>
        <row r="24">
          <cell r="C24" t="str">
            <v>Pénalité de non-exécution de contrat</v>
          </cell>
          <cell r="D24">
            <v>0</v>
          </cell>
        </row>
        <row r="25">
          <cell r="C25" t="str">
            <v xml:space="preserve">Taxe sur cession d’actif </v>
          </cell>
          <cell r="D25">
            <v>0</v>
          </cell>
        </row>
        <row r="26">
          <cell r="C26" t="str">
            <v>Retenue à la source (IRCM)</v>
          </cell>
          <cell r="D26">
            <v>98070</v>
          </cell>
        </row>
        <row r="27">
          <cell r="C27" t="str">
            <v>Prélèvement sur les plus-values de cession</v>
          </cell>
          <cell r="D27">
            <v>0</v>
          </cell>
        </row>
        <row r="28">
          <cell r="C28" t="str">
            <v>Contribution à la formation du personnel du MEP</v>
          </cell>
          <cell r="D28">
            <v>3960120</v>
          </cell>
        </row>
        <row r="29">
          <cell r="C29" t="str">
            <v>Taxe sur la Valeur Ajoutée (douanes)</v>
          </cell>
          <cell r="D29">
            <v>12581341</v>
          </cell>
        </row>
        <row r="30">
          <cell r="C30" t="str">
            <v xml:space="preserve">Taxe communautaire d'intégration (TCI) </v>
          </cell>
          <cell r="D30">
            <v>1089014</v>
          </cell>
        </row>
        <row r="31">
          <cell r="C31" t="str">
            <v>Taxe de préférence communautaire (TCP)</v>
          </cell>
          <cell r="D31">
            <v>0</v>
          </cell>
        </row>
        <row r="32">
          <cell r="C32" t="str">
            <v xml:space="preserve">Contribution communautaire d'intégration (CCI) </v>
          </cell>
          <cell r="D32">
            <v>435605</v>
          </cell>
        </row>
        <row r="33">
          <cell r="C33" t="str">
            <v>Droit de Douane à l’Importation (DDI)</v>
          </cell>
          <cell r="D33">
            <v>11479985</v>
          </cell>
        </row>
        <row r="34">
          <cell r="C34" t="str">
            <v xml:space="preserve">Taxe Ad valorem </v>
          </cell>
          <cell r="D34">
            <v>0</v>
          </cell>
        </row>
        <row r="35">
          <cell r="C35" t="str">
            <v>Taxe de bornage</v>
          </cell>
          <cell r="D35">
            <v>0</v>
          </cell>
        </row>
        <row r="36">
          <cell r="C36" t="str">
            <v>Frais de présentation du rapport annuel</v>
          </cell>
          <cell r="D36">
            <v>524581</v>
          </cell>
        </row>
        <row r="37">
          <cell r="C37" t="str">
            <v xml:space="preserve">Taxe sur la Protection de l’environnement. </v>
          </cell>
          <cell r="D37">
            <v>13908</v>
          </cell>
        </row>
        <row r="38">
          <cell r="C38" t="str">
            <v xml:space="preserve">Paiements directs aux communes et aux préfectures </v>
          </cell>
          <cell r="D38">
            <v>0</v>
          </cell>
        </row>
        <row r="39">
          <cell r="C39" t="str">
            <v>Cotisation patronale</v>
          </cell>
          <cell r="D39">
            <v>625359</v>
          </cell>
        </row>
        <row r="40">
          <cell r="C40" t="str">
            <v>Autres paiements significatifs</v>
          </cell>
          <cell r="D40">
            <v>2030818</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hmed Zouari" refreshedDate="43109.484873032408" createdVersion="6" refreshedVersion="6" minRefreshableVersion="3" recordCount="39">
  <cacheSource type="worksheet">
    <worksheetSource ref="B3:AH42" sheet="Sheet2"/>
  </cacheSource>
  <cacheFields count="33">
    <cacheField name="Flux rapport" numFmtId="167">
      <sharedItems containsSemiMixedTypes="0" containsString="0" containsNumber="1" containsInteger="1" minValue="1" maxValue="40" count="39">
        <n v="1"/>
        <n v="2"/>
        <n v="3"/>
        <n v="4"/>
        <n v="5"/>
        <n v="6"/>
        <n v="7"/>
        <n v="8"/>
        <n v="9"/>
        <n v="10"/>
        <n v="11"/>
        <n v="12"/>
        <n v="13"/>
        <n v="14"/>
        <n v="15"/>
        <n v="16"/>
        <n v="17"/>
        <n v="18"/>
        <n v="19"/>
        <n v="20"/>
        <n v="21"/>
        <n v="22"/>
        <n v="23"/>
        <n v="24"/>
        <n v="25"/>
        <n v="26"/>
        <n v="27"/>
        <n v="28"/>
        <n v="29"/>
        <n v="30"/>
        <n v="31"/>
        <n v="32"/>
        <n v="33"/>
        <n v="34"/>
        <n v="35"/>
        <n v="36"/>
        <n v="37"/>
        <n v="39"/>
        <n v="40"/>
      </sharedItems>
    </cacheField>
    <cacheField name="Flux" numFmtId="167">
      <sharedItems count="39">
        <s v="Flux en nature collectés par la SHT"/>
        <s v="Flux en nature collectés par la SHT PCCL"/>
        <s v="Vente du pétrole collectés par la SHT "/>
        <s v="Vente du pétrole collectés par la SHT PCCL"/>
        <s v="Redevance superficiaire"/>
        <s v="Impôt direct sur les bénéfices"/>
        <s v="IS libératoire"/>
        <s v="IRPP"/>
        <s v="Contribution de la patente"/>
        <s v="Taxe d'apprentissage et formation professionnelle"/>
        <s v="Dividendes versés à l'Etat"/>
        <s v="Taxe forfaitaire"/>
        <s v="Droit fixe"/>
        <s v="Redressements fiscaux"/>
        <s v="Redevance statistique à l'exportation"/>
        <s v="Redevance statistique à l'importation"/>
        <s v="Taxe d’extraction (fortage et taxe minière)"/>
        <s v="TVA"/>
        <s v="Redevance ARSAT"/>
        <s v="Bonus de Signature"/>
        <s v="Droit de passage"/>
        <s v="Bonus d’attribution d’autorisation d’exploitation"/>
        <s v="Taxe foncière"/>
        <s v="Pénalité de non-exécution de contrat"/>
        <s v="Taxe sur cession d’actif "/>
        <s v="Retenue à la source (IRCM)"/>
        <s v="Prélèvement sur les plus-values de cession"/>
        <s v="Contribution à la formation du personnel du MEP"/>
        <s v="Taxe sur la Valeur Ajoutée (douanes)"/>
        <s v="Taxe communautaire d'intégration (TCI) "/>
        <s v="Taxe de préférence communautaire (TCP)"/>
        <s v="Contribution communautaire d'intégration (CCI) "/>
        <s v="Droit de Douane à l’Importation (DDI)"/>
        <s v="Taxe Ad valorem "/>
        <s v="Taxe de bornage"/>
        <s v="Frais de présentation du rapport annuel"/>
        <s v="Taxe sur la Protection de l’environnement. "/>
        <s v="Cotisation patronale"/>
        <s v="Autres paiements significatifs"/>
      </sharedItems>
    </cacheField>
    <cacheField name="Code mapping" numFmtId="49">
      <sharedItems count="12">
        <s v="1415E32"/>
        <s v="1421E"/>
        <s v="114521E"/>
        <s v="1112E1"/>
        <s v="112E"/>
        <s v="113E"/>
        <s v="1412E1"/>
        <s v="1112E2"/>
        <s v="1152E"/>
        <s v="1151E"/>
        <s v="114522E"/>
        <s v="1212E"/>
      </sharedItems>
    </cacheField>
    <cacheField name="Mapping données résumées" numFmtId="49">
      <sharedItems count="12">
        <s v="         Livrée/payée à une/des entreprise(s) d'État"/>
        <s v="   Ventes de marchandises et de services par des entités de l'État"/>
        <s v="Droits de licence"/>
        <s v="   Impôts ordinaires sur le revenu, le bénéfice et les plus-values"/>
        <s v="Impôts sur la masse salariale et la force de travail"/>
        <s v="Impôts sur la propriété"/>
        <s v="      Des entreprises d'État"/>
        <s v="   Impôts extraordinaires sur le revenu, le bénéfice et les plus-values"/>
        <s v="   Taxes sur les exportations"/>
        <s v="   Droits de douane et autres droits d'importation"/>
        <s v="Taxes sur les émissions et la pollution"/>
        <s v="Cotisations patronales à la sécurité sociale"/>
      </sharedItems>
    </cacheField>
    <cacheField name="SHT" numFmtId="166">
      <sharedItems containsSemiMixedTypes="0" containsString="0" containsNumber="1" containsInteger="1" minValue="0" maxValue="7611759"/>
    </cacheField>
    <cacheField name="SHT PCCL" numFmtId="166">
      <sharedItems containsSemiMixedTypes="0" containsString="0" containsNumber="1" containsInteger="1" minValue="0" maxValue="0"/>
    </cacheField>
    <cacheField name="Esso" numFmtId="166">
      <sharedItems containsSemiMixedTypes="0" containsString="0" containsNumber="1" containsInteger="1" minValue="0" maxValue="43120997"/>
    </cacheField>
    <cacheField name="Petronas" numFmtId="166">
      <sharedItems containsSemiMixedTypes="0" containsString="0" containsNumber="1" containsInteger="1" minValue="0" maxValue="28085158"/>
    </cacheField>
    <cacheField name="CNPC" numFmtId="166">
      <sharedItems containsSemiMixedTypes="0" containsString="0" containsNumber="1" containsInteger="1" minValue="0" maxValue="11512820"/>
    </cacheField>
    <cacheField name="Cliveden Petroleum" numFmtId="166">
      <sharedItems containsSemiMixedTypes="0" containsString="0" containsNumber="1" containsInteger="1" minValue="0" maxValue="52802"/>
    </cacheField>
    <cacheField name="Petrochad Mangara" numFmtId="0">
      <sharedItems containsSemiMixedTypes="0" containsString="0" containsNumber="1" containsInteger="1" minValue="0" maxValue="11500434"/>
    </cacheField>
    <cacheField name="Griffiths Energy DOH" numFmtId="166">
      <sharedItems containsSemiMixedTypes="0" containsString="0" containsNumber="1" containsInteger="1" minValue="0" maxValue="407911"/>
    </cacheField>
    <cacheField name="Griffiths Energy CHAD" numFmtId="166">
      <sharedItems containsSemiMixedTypes="0" containsString="0" containsNumber="1" containsInteger="1" minValue="0" maxValue="1989206"/>
    </cacheField>
    <cacheField name="Glencore Exploration (Doséo/Borogop) Limited " numFmtId="166">
      <sharedItems containsSemiMixedTypes="0" containsString="0" containsNumber="1" containsInteger="1" minValue="0" maxValue="0"/>
    </cacheField>
    <cacheField name="Glencore Exploration (DOB/DOI) Limited" numFmtId="166">
      <sharedItems containsSemiMixedTypes="0" containsString="0" containsNumber="1" containsInteger="1" minValue="0" maxValue="0"/>
    </cacheField>
    <cacheField name="Glencore Energy UK Limited" numFmtId="166">
      <sharedItems containsSemiMixedTypes="0" containsString="0" containsNumber="1" containsInteger="1" minValue="0" maxValue="288218716"/>
    </cacheField>
    <cacheField name="Regalis Petroleum" numFmtId="166">
      <sharedItems containsSemiMixedTypes="0" containsString="0" containsNumber="1" containsInteger="1" minValue="0" maxValue="185029"/>
    </cacheField>
    <cacheField name="UHC" numFmtId="166">
      <sharedItems containsSemiMixedTypes="0" containsString="0" containsNumber="1" containsInteger="1" minValue="0" maxValue="2406491"/>
    </cacheField>
    <cacheField name="OPIC" numFmtId="166">
      <sharedItems containsSemiMixedTypes="0" containsString="0" containsNumber="1" containsInteger="1" minValue="0" maxValue="185325"/>
    </cacheField>
    <cacheField name="Global Petroleum" numFmtId="166">
      <sharedItems containsSemiMixedTypes="0" containsString="0" containsNumber="1" containsInteger="1" minValue="0" maxValue="244250"/>
    </cacheField>
    <cacheField name="ERHC" numFmtId="166">
      <sharedItems containsSemiMixedTypes="0" containsString="0" containsNumber="1" containsInteger="1" minValue="0" maxValue="56838"/>
    </cacheField>
    <cacheField name="SOTEC" numFmtId="166">
      <sharedItems containsSemiMixedTypes="0" containsString="0" containsNumber="1" containsInteger="1" minValue="0" maxValue="655588"/>
    </cacheField>
    <cacheField name="ARAB CONTRACTORS" numFmtId="166">
      <sharedItems containsSemiMixedTypes="0" containsString="0" containsNumber="1" containsInteger="1" minValue="0" maxValue="210077"/>
    </cacheField>
    <cacheField name="SCHL" numFmtId="166">
      <sharedItems containsSemiMixedTypes="0" containsString="0" containsNumber="1" containsInteger="1" minValue="0" maxValue="60756"/>
    </cacheField>
    <cacheField name="SONACIM" numFmtId="166">
      <sharedItems containsSemiMixedTypes="0" containsString="0" containsNumber="1" containsInteger="1" minValue="0" maxValue="228614"/>
    </cacheField>
    <cacheField name="CGCOC GROUP " numFmtId="166">
      <sharedItems containsSemiMixedTypes="0" containsString="0" containsNumber="1" containsInteger="1" minValue="0" maxValue="48848"/>
    </cacheField>
    <cacheField name="SOROUBAT" numFmtId="166">
      <sharedItems containsSemiMixedTypes="0" containsString="0" containsNumber="1" containsInteger="1" minValue="0" maxValue="10910"/>
    </cacheField>
    <cacheField name="SOGEA SATOM" numFmtId="166">
      <sharedItems containsSemiMixedTypes="0" containsString="0" containsNumber="1" containsInteger="1" minValue="0" maxValue="7848"/>
    </cacheField>
    <cacheField name="TEKTON MINERAL" numFmtId="166">
      <sharedItems containsSemiMixedTypes="0" containsString="0" containsNumber="1" containsInteger="1" minValue="0" maxValue="0"/>
    </cacheField>
    <cacheField name="TOTCO" numFmtId="166">
      <sharedItems containsSemiMixedTypes="0" containsString="0" containsNumber="1" containsInteger="1" minValue="0" maxValue="20549299"/>
    </cacheField>
    <cacheField name="COTCO" numFmtId="166">
      <sharedItems containsSemiMixedTypes="0" containsString="0" containsNumber="1" containsInteger="1" minValue="0" maxValue="10260495"/>
    </cacheField>
    <cacheField name="Petrochad Transportation LTD" numFmtId="166">
      <sharedItems containsSemiMixedTypes="0" containsString="0" containsNumber="1" containsInteger="1" minValue="0" maxValue="279486"/>
    </cacheField>
    <cacheField name="SRN" numFmtId="166">
      <sharedItems containsSemiMixedTypes="0" containsString="0" containsNumber="1" containsInteger="1" minValue="0" maxValue="4072997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x v="0"/>
    <x v="0"/>
    <x v="0"/>
    <n v="0"/>
    <n v="0"/>
    <n v="3351223"/>
    <n v="0"/>
    <n v="1520029"/>
    <n v="0"/>
    <n v="1898746"/>
    <n v="0"/>
    <n v="0"/>
    <n v="0"/>
    <n v="0"/>
    <n v="0"/>
    <n v="0"/>
    <n v="0"/>
    <n v="0"/>
    <n v="0"/>
    <n v="0"/>
    <n v="0"/>
    <n v="0"/>
    <n v="0"/>
    <n v="0"/>
    <n v="0"/>
    <n v="0"/>
    <n v="0"/>
    <n v="0"/>
    <n v="0"/>
    <n v="0"/>
    <n v="0"/>
    <n v="0"/>
  </r>
  <r>
    <x v="1"/>
    <x v="1"/>
    <x v="0"/>
    <x v="0"/>
    <n v="0"/>
    <n v="0"/>
    <n v="6608242"/>
    <n v="0"/>
    <n v="0"/>
    <n v="0"/>
    <n v="0"/>
    <n v="0"/>
    <n v="0"/>
    <n v="0"/>
    <n v="0"/>
    <n v="0"/>
    <n v="0"/>
    <n v="0"/>
    <n v="0"/>
    <n v="0"/>
    <n v="0"/>
    <n v="0"/>
    <n v="0"/>
    <n v="0"/>
    <n v="0"/>
    <n v="0"/>
    <n v="0"/>
    <n v="0"/>
    <n v="0"/>
    <n v="0"/>
    <n v="0"/>
    <n v="0"/>
    <n v="0"/>
  </r>
  <r>
    <x v="2"/>
    <x v="2"/>
    <x v="1"/>
    <x v="1"/>
    <n v="0"/>
    <n v="0"/>
    <n v="0"/>
    <n v="0"/>
    <n v="0"/>
    <n v="0"/>
    <n v="0"/>
    <n v="0"/>
    <n v="0"/>
    <n v="0"/>
    <n v="0"/>
    <n v="288218716"/>
    <n v="0"/>
    <n v="0"/>
    <n v="0"/>
    <n v="0"/>
    <n v="0"/>
    <n v="0"/>
    <n v="0"/>
    <n v="0"/>
    <n v="0"/>
    <n v="0"/>
    <n v="0"/>
    <n v="0"/>
    <n v="0"/>
    <n v="0"/>
    <n v="0"/>
    <n v="0"/>
    <n v="0"/>
  </r>
  <r>
    <x v="3"/>
    <x v="3"/>
    <x v="1"/>
    <x v="1"/>
    <n v="0"/>
    <n v="0"/>
    <n v="0"/>
    <n v="0"/>
    <n v="0"/>
    <n v="0"/>
    <n v="0"/>
    <n v="0"/>
    <n v="0"/>
    <n v="0"/>
    <n v="0"/>
    <n v="236823559"/>
    <n v="0"/>
    <n v="0"/>
    <n v="0"/>
    <n v="0"/>
    <n v="0"/>
    <n v="0"/>
    <n v="0"/>
    <n v="0"/>
    <n v="0"/>
    <n v="0"/>
    <n v="0"/>
    <n v="0"/>
    <n v="0"/>
    <n v="0"/>
    <n v="0"/>
    <n v="0"/>
    <n v="0"/>
  </r>
  <r>
    <x v="4"/>
    <x v="4"/>
    <x v="2"/>
    <x v="2"/>
    <n v="0"/>
    <n v="0"/>
    <n v="0"/>
    <n v="0"/>
    <n v="112697"/>
    <n v="0"/>
    <n v="0"/>
    <n v="797"/>
    <n v="21702"/>
    <n v="0"/>
    <n v="0"/>
    <n v="0"/>
    <n v="0"/>
    <n v="22048"/>
    <n v="185325"/>
    <n v="0"/>
    <n v="0"/>
    <n v="0"/>
    <n v="0"/>
    <n v="0"/>
    <n v="0"/>
    <n v="0"/>
    <n v="0"/>
    <n v="0"/>
    <n v="0"/>
    <n v="0"/>
    <n v="0"/>
    <n v="23"/>
    <n v="0"/>
  </r>
  <r>
    <x v="5"/>
    <x v="5"/>
    <x v="3"/>
    <x v="3"/>
    <n v="7611759"/>
    <n v="0"/>
    <n v="43120997"/>
    <n v="28085158"/>
    <n v="0"/>
    <n v="0"/>
    <n v="0"/>
    <n v="0"/>
    <n v="0"/>
    <n v="0"/>
    <n v="0"/>
    <n v="0"/>
    <n v="0"/>
    <n v="0"/>
    <n v="0"/>
    <n v="0"/>
    <n v="0"/>
    <n v="0"/>
    <n v="0"/>
    <n v="0"/>
    <n v="0"/>
    <n v="0"/>
    <n v="0"/>
    <n v="0"/>
    <n v="0"/>
    <n v="0"/>
    <n v="0"/>
    <n v="0"/>
    <n v="0"/>
  </r>
  <r>
    <x v="6"/>
    <x v="6"/>
    <x v="4"/>
    <x v="4"/>
    <n v="0"/>
    <n v="0"/>
    <n v="0"/>
    <n v="6842"/>
    <n v="0"/>
    <n v="52802"/>
    <n v="9465194"/>
    <n v="407911"/>
    <n v="0"/>
    <n v="0"/>
    <n v="0"/>
    <n v="0"/>
    <n v="0"/>
    <n v="0"/>
    <n v="11330"/>
    <n v="0"/>
    <n v="0"/>
    <n v="67704"/>
    <n v="0"/>
    <n v="0"/>
    <n v="0"/>
    <n v="0"/>
    <n v="0"/>
    <n v="0"/>
    <n v="0"/>
    <n v="0"/>
    <n v="0"/>
    <n v="0"/>
    <n v="244434"/>
  </r>
  <r>
    <x v="7"/>
    <x v="7"/>
    <x v="4"/>
    <x v="4"/>
    <n v="116029"/>
    <n v="0"/>
    <n v="8984665"/>
    <n v="0"/>
    <n v="11512820"/>
    <n v="0"/>
    <n v="11500434"/>
    <n v="0"/>
    <n v="1961851"/>
    <n v="0"/>
    <n v="0"/>
    <n v="0"/>
    <n v="2012"/>
    <n v="2406491"/>
    <n v="33485"/>
    <n v="19487"/>
    <n v="0"/>
    <n v="124724"/>
    <n v="0"/>
    <n v="26957"/>
    <n v="92062"/>
    <n v="0"/>
    <n v="0"/>
    <n v="0"/>
    <n v="0"/>
    <n v="860916"/>
    <n v="0"/>
    <n v="279486"/>
    <n v="12824550"/>
  </r>
  <r>
    <x v="8"/>
    <x v="8"/>
    <x v="5"/>
    <x v="5"/>
    <n v="0"/>
    <n v="0"/>
    <n v="0"/>
    <n v="0"/>
    <n v="0"/>
    <n v="0"/>
    <n v="0"/>
    <n v="0"/>
    <n v="0"/>
    <n v="0"/>
    <n v="0"/>
    <n v="0"/>
    <n v="0"/>
    <n v="37"/>
    <n v="0"/>
    <n v="0"/>
    <n v="0"/>
    <n v="0"/>
    <n v="0"/>
    <n v="0"/>
    <n v="0"/>
    <n v="0"/>
    <n v="0"/>
    <n v="0"/>
    <n v="0"/>
    <n v="0"/>
    <n v="0"/>
    <n v="0"/>
    <n v="0"/>
  </r>
  <r>
    <x v="9"/>
    <x v="9"/>
    <x v="4"/>
    <x v="4"/>
    <n v="0"/>
    <n v="0"/>
    <n v="0"/>
    <n v="0"/>
    <n v="0"/>
    <n v="0"/>
    <n v="0"/>
    <n v="0"/>
    <n v="0"/>
    <n v="0"/>
    <n v="0"/>
    <n v="0"/>
    <n v="0"/>
    <n v="0"/>
    <n v="370"/>
    <n v="0"/>
    <n v="0"/>
    <n v="1821"/>
    <n v="0"/>
    <n v="1842"/>
    <n v="0"/>
    <n v="0"/>
    <n v="0"/>
    <n v="0"/>
    <n v="0"/>
    <n v="0"/>
    <n v="0"/>
    <n v="0"/>
    <n v="0"/>
  </r>
  <r>
    <x v="10"/>
    <x v="10"/>
    <x v="6"/>
    <x v="6"/>
    <n v="0"/>
    <n v="0"/>
    <n v="0"/>
    <n v="0"/>
    <n v="0"/>
    <n v="0"/>
    <n v="0"/>
    <n v="0"/>
    <n v="0"/>
    <n v="0"/>
    <n v="0"/>
    <n v="0"/>
    <n v="0"/>
    <n v="0"/>
    <n v="0"/>
    <n v="0"/>
    <n v="0"/>
    <n v="0"/>
    <n v="0"/>
    <n v="0"/>
    <n v="0"/>
    <n v="0"/>
    <n v="0"/>
    <n v="0"/>
    <n v="0"/>
    <n v="296231"/>
    <n v="10260495"/>
    <n v="0"/>
    <n v="0"/>
  </r>
  <r>
    <x v="11"/>
    <x v="11"/>
    <x v="3"/>
    <x v="3"/>
    <n v="0"/>
    <n v="0"/>
    <n v="0"/>
    <n v="0"/>
    <n v="0"/>
    <n v="0"/>
    <n v="0"/>
    <n v="0"/>
    <n v="0"/>
    <n v="0"/>
    <n v="0"/>
    <n v="0"/>
    <n v="0"/>
    <n v="0"/>
    <n v="0"/>
    <n v="0"/>
    <n v="0"/>
    <n v="23248"/>
    <n v="0"/>
    <n v="5678"/>
    <n v="0"/>
    <n v="0"/>
    <n v="0"/>
    <n v="0"/>
    <n v="0"/>
    <n v="0"/>
    <n v="0"/>
    <n v="0"/>
    <n v="0"/>
  </r>
  <r>
    <x v="12"/>
    <x v="12"/>
    <x v="2"/>
    <x v="2"/>
    <n v="0"/>
    <n v="0"/>
    <n v="0"/>
    <n v="0"/>
    <n v="0"/>
    <n v="0"/>
    <n v="0"/>
    <n v="0"/>
    <n v="0"/>
    <n v="0"/>
    <n v="0"/>
    <n v="0"/>
    <n v="0"/>
    <n v="0"/>
    <n v="0"/>
    <n v="0"/>
    <n v="0"/>
    <n v="0"/>
    <n v="0"/>
    <n v="0"/>
    <n v="0"/>
    <n v="0"/>
    <n v="10910"/>
    <n v="0"/>
    <n v="0"/>
    <n v="0"/>
    <n v="0"/>
    <n v="0"/>
    <n v="0"/>
  </r>
  <r>
    <x v="13"/>
    <x v="13"/>
    <x v="7"/>
    <x v="7"/>
    <n v="0"/>
    <n v="0"/>
    <n v="0"/>
    <n v="0"/>
    <n v="390289"/>
    <n v="0"/>
    <n v="0"/>
    <n v="0"/>
    <n v="0"/>
    <n v="0"/>
    <n v="0"/>
    <n v="0"/>
    <n v="0"/>
    <n v="0"/>
    <n v="10607"/>
    <n v="0"/>
    <n v="0"/>
    <n v="0"/>
    <n v="0"/>
    <n v="60756"/>
    <n v="228614"/>
    <n v="0"/>
    <n v="0"/>
    <n v="0"/>
    <n v="0"/>
    <n v="0"/>
    <n v="0"/>
    <n v="0"/>
    <n v="461530"/>
  </r>
  <r>
    <x v="14"/>
    <x v="14"/>
    <x v="8"/>
    <x v="8"/>
    <n v="0"/>
    <n v="0"/>
    <n v="3586081"/>
    <n v="1082116"/>
    <n v="5357001"/>
    <n v="0"/>
    <n v="13487"/>
    <n v="0"/>
    <n v="0"/>
    <n v="0"/>
    <n v="0"/>
    <n v="0"/>
    <n v="0"/>
    <n v="22435"/>
    <n v="0"/>
    <n v="0"/>
    <n v="0"/>
    <n v="0"/>
    <n v="0"/>
    <n v="0"/>
    <n v="0"/>
    <n v="0"/>
    <n v="0"/>
    <n v="0"/>
    <n v="0"/>
    <n v="0"/>
    <n v="0"/>
    <n v="0"/>
    <n v="3644900"/>
  </r>
  <r>
    <x v="15"/>
    <x v="15"/>
    <x v="9"/>
    <x v="9"/>
    <n v="0"/>
    <n v="0"/>
    <n v="502814"/>
    <n v="0"/>
    <n v="605371"/>
    <n v="0"/>
    <n v="2524396"/>
    <n v="0"/>
    <n v="92122"/>
    <n v="0"/>
    <n v="0"/>
    <n v="0"/>
    <n v="0"/>
    <n v="294952"/>
    <n v="382"/>
    <n v="0"/>
    <n v="0"/>
    <n v="0"/>
    <n v="0"/>
    <n v="0"/>
    <n v="114393"/>
    <n v="0"/>
    <n v="0"/>
    <n v="0"/>
    <n v="0"/>
    <n v="0"/>
    <n v="0"/>
    <n v="0"/>
    <n v="83798"/>
  </r>
  <r>
    <x v="16"/>
    <x v="16"/>
    <x v="2"/>
    <x v="2"/>
    <n v="0"/>
    <n v="0"/>
    <n v="0"/>
    <n v="0"/>
    <n v="175878"/>
    <n v="0"/>
    <n v="0"/>
    <n v="0"/>
    <n v="0"/>
    <n v="0"/>
    <n v="0"/>
    <n v="0"/>
    <n v="507"/>
    <n v="0"/>
    <n v="70137"/>
    <n v="710"/>
    <n v="0"/>
    <n v="517922"/>
    <n v="210077"/>
    <n v="1692"/>
    <n v="10149"/>
    <n v="48848"/>
    <n v="0"/>
    <n v="7848"/>
    <n v="0"/>
    <n v="0"/>
    <n v="0"/>
    <n v="0"/>
    <n v="0"/>
  </r>
  <r>
    <x v="17"/>
    <x v="17"/>
    <x v="3"/>
    <x v="3"/>
    <n v="0"/>
    <n v="0"/>
    <n v="307675"/>
    <n v="0"/>
    <n v="0"/>
    <n v="0"/>
    <n v="0"/>
    <n v="0"/>
    <n v="0"/>
    <n v="0"/>
    <n v="0"/>
    <n v="0"/>
    <n v="0"/>
    <n v="0"/>
    <n v="0"/>
    <n v="0"/>
    <n v="0"/>
    <n v="655588"/>
    <n v="0"/>
    <n v="48030"/>
    <n v="0"/>
    <n v="0"/>
    <n v="0"/>
    <n v="0"/>
    <n v="0"/>
    <n v="0"/>
    <n v="0"/>
    <n v="0"/>
    <n v="5671488"/>
  </r>
  <r>
    <x v="18"/>
    <x v="18"/>
    <x v="2"/>
    <x v="2"/>
    <n v="0"/>
    <n v="0"/>
    <n v="0"/>
    <n v="0"/>
    <n v="0"/>
    <n v="0"/>
    <n v="0"/>
    <n v="0"/>
    <n v="0"/>
    <n v="0"/>
    <n v="0"/>
    <n v="0"/>
    <n v="0"/>
    <n v="0"/>
    <n v="0"/>
    <n v="0"/>
    <n v="0"/>
    <n v="0"/>
    <n v="0"/>
    <n v="0"/>
    <n v="0"/>
    <n v="0"/>
    <n v="0"/>
    <n v="0"/>
    <n v="0"/>
    <n v="0"/>
    <n v="0"/>
    <n v="0"/>
    <n v="40729973"/>
  </r>
  <r>
    <x v="19"/>
    <x v="19"/>
    <x v="2"/>
    <x v="2"/>
    <n v="0"/>
    <n v="0"/>
    <n v="0"/>
    <n v="0"/>
    <n v="0"/>
    <n v="0"/>
    <n v="1989206"/>
    <n v="0"/>
    <n v="0"/>
    <n v="0"/>
    <n v="0"/>
    <n v="0"/>
    <n v="0"/>
    <n v="0"/>
    <n v="0"/>
    <n v="0"/>
    <n v="0"/>
    <n v="0"/>
    <n v="0"/>
    <n v="0"/>
    <n v="0"/>
    <n v="0"/>
    <n v="0"/>
    <n v="0"/>
    <n v="0"/>
    <n v="0"/>
    <n v="0"/>
    <n v="0"/>
    <n v="0"/>
  </r>
  <r>
    <x v="20"/>
    <x v="20"/>
    <x v="2"/>
    <x v="2"/>
    <n v="0"/>
    <n v="0"/>
    <n v="0"/>
    <n v="0"/>
    <n v="0"/>
    <n v="0"/>
    <n v="0"/>
    <n v="0"/>
    <n v="0"/>
    <n v="0"/>
    <n v="0"/>
    <n v="0"/>
    <n v="0"/>
    <n v="0"/>
    <n v="0"/>
    <n v="0"/>
    <n v="0"/>
    <n v="0"/>
    <n v="0"/>
    <n v="0"/>
    <n v="0"/>
    <n v="0"/>
    <n v="0"/>
    <n v="0"/>
    <n v="0"/>
    <n v="20549299"/>
    <n v="0"/>
    <n v="0"/>
    <n v="0"/>
  </r>
  <r>
    <x v="21"/>
    <x v="21"/>
    <x v="2"/>
    <x v="2"/>
    <n v="0"/>
    <n v="0"/>
    <n v="0"/>
    <n v="0"/>
    <n v="0"/>
    <n v="0"/>
    <n v="0"/>
    <n v="0"/>
    <n v="1989206"/>
    <n v="0"/>
    <n v="0"/>
    <n v="0"/>
    <n v="0"/>
    <n v="0"/>
    <n v="0"/>
    <n v="0"/>
    <n v="0"/>
    <n v="0"/>
    <n v="0"/>
    <n v="0"/>
    <n v="0"/>
    <n v="0"/>
    <n v="0"/>
    <n v="0"/>
    <n v="0"/>
    <n v="0"/>
    <n v="0"/>
    <n v="0"/>
    <n v="0"/>
  </r>
  <r>
    <x v="22"/>
    <x v="22"/>
    <x v="2"/>
    <x v="2"/>
    <n v="0"/>
    <n v="0"/>
    <n v="0"/>
    <n v="0"/>
    <n v="0"/>
    <n v="0"/>
    <n v="0"/>
    <n v="0"/>
    <n v="0"/>
    <n v="0"/>
    <n v="0"/>
    <n v="0"/>
    <n v="0"/>
    <n v="0"/>
    <n v="0"/>
    <n v="0"/>
    <n v="0"/>
    <n v="0"/>
    <n v="0"/>
    <n v="0"/>
    <n v="0"/>
    <n v="0"/>
    <n v="0"/>
    <n v="0"/>
    <n v="0"/>
    <n v="0"/>
    <n v="0"/>
    <n v="0"/>
    <n v="0"/>
  </r>
  <r>
    <x v="23"/>
    <x v="23"/>
    <x v="2"/>
    <x v="2"/>
    <n v="0"/>
    <n v="0"/>
    <n v="0"/>
    <n v="0"/>
    <n v="0"/>
    <n v="0"/>
    <n v="0"/>
    <n v="0"/>
    <n v="0"/>
    <n v="0"/>
    <n v="0"/>
    <n v="0"/>
    <n v="0"/>
    <n v="0"/>
    <n v="0"/>
    <n v="0"/>
    <n v="0"/>
    <n v="0"/>
    <n v="0"/>
    <n v="0"/>
    <n v="0"/>
    <n v="0"/>
    <n v="0"/>
    <n v="0"/>
    <n v="0"/>
    <n v="0"/>
    <n v="0"/>
    <n v="0"/>
    <n v="0"/>
  </r>
  <r>
    <x v="24"/>
    <x v="24"/>
    <x v="5"/>
    <x v="5"/>
    <n v="0"/>
    <n v="0"/>
    <n v="0"/>
    <n v="0"/>
    <n v="0"/>
    <n v="0"/>
    <n v="0"/>
    <n v="0"/>
    <n v="0"/>
    <n v="0"/>
    <n v="0"/>
    <n v="0"/>
    <n v="0"/>
    <n v="0"/>
    <n v="0"/>
    <n v="0"/>
    <n v="0"/>
    <n v="0"/>
    <n v="0"/>
    <n v="0"/>
    <n v="0"/>
    <n v="0"/>
    <n v="0"/>
    <n v="0"/>
    <n v="0"/>
    <n v="0"/>
    <n v="0"/>
    <n v="0"/>
    <n v="0"/>
  </r>
  <r>
    <x v="25"/>
    <x v="25"/>
    <x v="3"/>
    <x v="3"/>
    <n v="0"/>
    <n v="0"/>
    <n v="0"/>
    <n v="0"/>
    <n v="0"/>
    <n v="0"/>
    <n v="0"/>
    <n v="0"/>
    <n v="0"/>
    <n v="0"/>
    <n v="0"/>
    <n v="0"/>
    <n v="0"/>
    <n v="0"/>
    <n v="0"/>
    <n v="0"/>
    <n v="0"/>
    <n v="135625"/>
    <n v="0"/>
    <n v="0"/>
    <n v="0"/>
    <n v="0"/>
    <n v="0"/>
    <n v="0"/>
    <n v="0"/>
    <n v="0"/>
    <n v="0"/>
    <n v="0"/>
    <n v="0"/>
  </r>
  <r>
    <x v="26"/>
    <x v="26"/>
    <x v="5"/>
    <x v="5"/>
    <n v="0"/>
    <n v="0"/>
    <n v="0"/>
    <n v="0"/>
    <n v="0"/>
    <n v="0"/>
    <n v="0"/>
    <n v="0"/>
    <n v="0"/>
    <n v="0"/>
    <n v="0"/>
    <n v="0"/>
    <n v="0"/>
    <n v="0"/>
    <n v="0"/>
    <n v="0"/>
    <n v="0"/>
    <n v="0"/>
    <n v="0"/>
    <n v="0"/>
    <n v="0"/>
    <n v="0"/>
    <n v="0"/>
    <n v="0"/>
    <n v="0"/>
    <n v="0"/>
    <n v="0"/>
    <n v="0"/>
    <n v="0"/>
  </r>
  <r>
    <x v="27"/>
    <x v="27"/>
    <x v="4"/>
    <x v="4"/>
    <n v="0"/>
    <n v="0"/>
    <n v="0"/>
    <n v="0"/>
    <n v="297268"/>
    <n v="0"/>
    <n v="1653021"/>
    <n v="277654"/>
    <n v="680517"/>
    <n v="0"/>
    <n v="0"/>
    <n v="0"/>
    <n v="185029"/>
    <n v="251562"/>
    <n v="68462"/>
    <n v="244250"/>
    <n v="56838"/>
    <n v="0"/>
    <n v="0"/>
    <n v="0"/>
    <n v="0"/>
    <n v="0"/>
    <n v="0"/>
    <n v="0"/>
    <n v="0"/>
    <n v="0"/>
    <n v="0"/>
    <n v="0"/>
    <n v="0"/>
  </r>
  <r>
    <x v="28"/>
    <x v="28"/>
    <x v="9"/>
    <x v="9"/>
    <n v="0"/>
    <n v="0"/>
    <n v="0"/>
    <n v="0"/>
    <n v="0"/>
    <n v="0"/>
    <n v="0"/>
    <n v="0"/>
    <n v="0"/>
    <n v="0"/>
    <n v="0"/>
    <n v="0"/>
    <n v="0"/>
    <n v="0"/>
    <n v="0"/>
    <n v="0"/>
    <n v="0"/>
    <n v="0"/>
    <n v="0"/>
    <n v="0"/>
    <n v="0"/>
    <n v="0"/>
    <n v="0"/>
    <n v="0"/>
    <n v="0"/>
    <n v="0"/>
    <n v="0"/>
    <n v="0"/>
    <n v="0"/>
  </r>
  <r>
    <x v="29"/>
    <x v="29"/>
    <x v="9"/>
    <x v="9"/>
    <n v="0"/>
    <n v="0"/>
    <n v="0"/>
    <n v="0"/>
    <n v="0"/>
    <n v="0"/>
    <n v="918216"/>
    <n v="0"/>
    <n v="46061"/>
    <n v="0"/>
    <n v="0"/>
    <n v="0"/>
    <n v="0"/>
    <n v="144962"/>
    <n v="0"/>
    <n v="0"/>
    <n v="0"/>
    <n v="0"/>
    <n v="0"/>
    <n v="0"/>
    <n v="0"/>
    <n v="0"/>
    <n v="0"/>
    <n v="0"/>
    <n v="0"/>
    <n v="0"/>
    <n v="0"/>
    <n v="0"/>
    <n v="0"/>
  </r>
  <r>
    <x v="30"/>
    <x v="30"/>
    <x v="9"/>
    <x v="9"/>
    <n v="0"/>
    <n v="0"/>
    <n v="0"/>
    <n v="0"/>
    <n v="0"/>
    <n v="0"/>
    <n v="0"/>
    <n v="0"/>
    <n v="0"/>
    <n v="0"/>
    <n v="0"/>
    <n v="0"/>
    <n v="0"/>
    <n v="0"/>
    <n v="0"/>
    <n v="0"/>
    <n v="0"/>
    <n v="0"/>
    <n v="0"/>
    <n v="0"/>
    <n v="0"/>
    <n v="0"/>
    <n v="0"/>
    <n v="0"/>
    <n v="0"/>
    <n v="0"/>
    <n v="0"/>
    <n v="0"/>
    <n v="0"/>
  </r>
  <r>
    <x v="31"/>
    <x v="31"/>
    <x v="9"/>
    <x v="9"/>
    <n v="0"/>
    <n v="0"/>
    <n v="0"/>
    <n v="0"/>
    <n v="0"/>
    <n v="0"/>
    <n v="367291"/>
    <n v="0"/>
    <n v="18426"/>
    <n v="0"/>
    <n v="0"/>
    <n v="0"/>
    <n v="0"/>
    <n v="57985"/>
    <n v="0"/>
    <n v="0"/>
    <n v="0"/>
    <n v="0"/>
    <n v="0"/>
    <n v="0"/>
    <n v="0"/>
    <n v="0"/>
    <n v="0"/>
    <n v="0"/>
    <n v="0"/>
    <n v="0"/>
    <n v="0"/>
    <n v="0"/>
    <n v="0"/>
  </r>
  <r>
    <x v="32"/>
    <x v="32"/>
    <x v="9"/>
    <x v="9"/>
    <n v="0"/>
    <n v="0"/>
    <n v="202429"/>
    <n v="0"/>
    <n v="28629"/>
    <n v="0"/>
    <n v="37374"/>
    <n v="0"/>
    <n v="0"/>
    <n v="0"/>
    <n v="0"/>
    <n v="0"/>
    <n v="0"/>
    <n v="0"/>
    <n v="5729"/>
    <n v="0"/>
    <n v="0"/>
    <n v="0"/>
    <n v="0"/>
    <n v="0"/>
    <n v="28689"/>
    <n v="0"/>
    <n v="0"/>
    <n v="0"/>
    <n v="0"/>
    <n v="0"/>
    <n v="0"/>
    <n v="0"/>
    <n v="165449"/>
  </r>
  <r>
    <x v="33"/>
    <x v="33"/>
    <x v="2"/>
    <x v="2"/>
    <n v="0"/>
    <n v="0"/>
    <n v="0"/>
    <n v="0"/>
    <n v="0"/>
    <n v="0"/>
    <n v="0"/>
    <n v="0"/>
    <n v="0"/>
    <n v="0"/>
    <n v="0"/>
    <n v="0"/>
    <n v="0"/>
    <n v="0"/>
    <n v="0"/>
    <n v="0"/>
    <n v="0"/>
    <n v="0"/>
    <n v="0"/>
    <n v="0"/>
    <n v="0"/>
    <n v="0"/>
    <n v="0"/>
    <n v="0"/>
    <n v="0"/>
    <n v="0"/>
    <n v="0"/>
    <n v="0"/>
    <n v="0"/>
  </r>
  <r>
    <x v="34"/>
    <x v="34"/>
    <x v="2"/>
    <x v="2"/>
    <n v="0"/>
    <n v="0"/>
    <n v="0"/>
    <n v="0"/>
    <n v="0"/>
    <n v="0"/>
    <n v="0"/>
    <n v="0"/>
    <n v="0"/>
    <n v="0"/>
    <n v="0"/>
    <n v="0"/>
    <n v="0"/>
    <n v="0"/>
    <n v="0"/>
    <n v="0"/>
    <n v="0"/>
    <n v="0"/>
    <n v="0"/>
    <n v="0"/>
    <n v="0"/>
    <n v="0"/>
    <n v="0"/>
    <n v="0"/>
    <n v="0"/>
    <n v="0"/>
    <n v="0"/>
    <n v="0"/>
    <n v="0"/>
  </r>
  <r>
    <x v="35"/>
    <x v="35"/>
    <x v="2"/>
    <x v="2"/>
    <n v="0"/>
    <n v="0"/>
    <n v="0"/>
    <n v="0"/>
    <n v="0"/>
    <n v="0"/>
    <n v="73960"/>
    <n v="72692"/>
    <n v="72692"/>
    <n v="0"/>
    <n v="0"/>
    <n v="0"/>
    <n v="72946"/>
    <n v="77303"/>
    <n v="74121"/>
    <n v="0"/>
    <n v="0"/>
    <n v="0"/>
    <n v="0"/>
    <n v="0"/>
    <n v="0"/>
    <n v="0"/>
    <n v="0"/>
    <n v="0"/>
    <n v="0"/>
    <n v="0"/>
    <n v="0"/>
    <n v="0"/>
    <n v="0"/>
  </r>
  <r>
    <x v="36"/>
    <x v="36"/>
    <x v="10"/>
    <x v="10"/>
    <n v="0"/>
    <n v="0"/>
    <n v="0"/>
    <n v="0"/>
    <n v="0"/>
    <n v="0"/>
    <n v="0"/>
    <n v="0"/>
    <n v="0"/>
    <n v="0"/>
    <n v="0"/>
    <n v="0"/>
    <n v="0"/>
    <n v="0"/>
    <n v="0"/>
    <n v="0"/>
    <n v="0"/>
    <n v="0"/>
    <n v="0"/>
    <n v="0"/>
    <n v="0"/>
    <n v="0"/>
    <n v="0"/>
    <n v="0"/>
    <n v="0"/>
    <n v="0"/>
    <n v="0"/>
    <n v="0"/>
    <n v="0"/>
  </r>
  <r>
    <x v="37"/>
    <x v="37"/>
    <x v="11"/>
    <x v="11"/>
    <n v="0"/>
    <n v="0"/>
    <n v="0"/>
    <n v="0"/>
    <n v="0"/>
    <n v="0"/>
    <n v="0"/>
    <n v="0"/>
    <n v="0"/>
    <n v="0"/>
    <n v="0"/>
    <n v="0"/>
    <n v="0"/>
    <n v="0"/>
    <n v="0"/>
    <n v="0"/>
    <n v="0"/>
    <n v="0"/>
    <n v="0"/>
    <n v="0"/>
    <n v="0"/>
    <n v="0"/>
    <n v="0"/>
    <n v="0"/>
    <n v="0"/>
    <n v="0"/>
    <n v="0"/>
    <n v="0"/>
    <n v="0"/>
  </r>
  <r>
    <x v="38"/>
    <x v="38"/>
    <x v="3"/>
    <x v="3"/>
    <n v="0"/>
    <n v="0"/>
    <n v="0"/>
    <n v="0"/>
    <n v="18568"/>
    <n v="0"/>
    <n v="0"/>
    <n v="0"/>
    <n v="0"/>
    <n v="0"/>
    <n v="0"/>
    <n v="0"/>
    <n v="0"/>
    <n v="0"/>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E16" firstHeaderRow="0" firstDataRow="1" firstDataCol="2"/>
  <pivotFields count="33">
    <pivotField numFmtId="167" showAll="0"/>
    <pivotField showAll="0"/>
    <pivotField axis="axisRow" outline="0" showAll="0" defaultSubtotal="0">
      <items count="12">
        <item x="3"/>
        <item x="7"/>
        <item x="4"/>
        <item x="5"/>
        <item x="2"/>
        <item x="10"/>
        <item x="9"/>
        <item x="8"/>
        <item x="11"/>
        <item x="6"/>
        <item x="0"/>
        <item x="1"/>
      </items>
    </pivotField>
    <pivotField axis="axisRow" showAll="0" defaultSubtotal="0">
      <items count="12">
        <item x="0"/>
        <item x="6"/>
        <item x="9"/>
        <item x="7"/>
        <item x="3"/>
        <item x="8"/>
        <item x="1"/>
        <item x="11"/>
        <item x="2"/>
        <item x="4"/>
        <item x="5"/>
        <item x="10"/>
      </items>
    </pivotField>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s>
  <rowFields count="2">
    <field x="2"/>
    <field x="3"/>
  </rowFields>
  <rowItems count="13">
    <i>
      <x/>
      <x v="4"/>
    </i>
    <i>
      <x v="1"/>
      <x v="3"/>
    </i>
    <i>
      <x v="2"/>
      <x v="9"/>
    </i>
    <i>
      <x v="3"/>
      <x v="10"/>
    </i>
    <i>
      <x v="4"/>
      <x v="8"/>
    </i>
    <i>
      <x v="5"/>
      <x v="11"/>
    </i>
    <i>
      <x v="6"/>
      <x v="2"/>
    </i>
    <i>
      <x v="7"/>
      <x v="5"/>
    </i>
    <i>
      <x v="8"/>
      <x v="7"/>
    </i>
    <i>
      <x v="9"/>
      <x v="1"/>
    </i>
    <i>
      <x v="10"/>
      <x/>
    </i>
    <i>
      <x v="11"/>
      <x v="6"/>
    </i>
    <i t="grand">
      <x/>
    </i>
  </rowItems>
  <colFields count="1">
    <field x="-2"/>
  </colFields>
  <colItems count="29">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colItems>
  <dataFields count="29">
    <dataField name="Sum of SHT" fld="4" baseField="0" baseItem="0"/>
    <dataField name="Sum of SHT PCCL" fld="5" baseField="0" baseItem="0"/>
    <dataField name="Sum of Esso" fld="6" baseField="0" baseItem="0"/>
    <dataField name="Sum of Petronas" fld="7" baseField="0" baseItem="0"/>
    <dataField name="Sum of CNPC" fld="8" baseField="0" baseItem="0"/>
    <dataField name="Sum of Cliveden Petroleum" fld="9" baseField="0" baseItem="0"/>
    <dataField name="Sum of Petrochad Mangara" fld="10" baseField="0" baseItem="0"/>
    <dataField name="Sum of Griffiths Energy DOH" fld="11" baseField="0" baseItem="0"/>
    <dataField name="Sum of Griffiths Energy CHAD" fld="12" baseField="0" baseItem="0"/>
    <dataField name="Sum of Glencore Exploration (Doséo/Borogop) Limited " fld="13" baseField="0" baseItem="0"/>
    <dataField name="Sum of Glencore Exploration (DOB/DOI) Limited" fld="14" baseField="0" baseItem="0"/>
    <dataField name="Sum of Glencore Energy UK Limited" fld="15" baseField="0" baseItem="0"/>
    <dataField name="Sum of Regalis Petroleum" fld="16" baseField="0" baseItem="0"/>
    <dataField name="Sum of UHC" fld="17" baseField="0" baseItem="0"/>
    <dataField name="Sum of OPIC" fld="18" baseField="0" baseItem="0"/>
    <dataField name="Sum of Global Petroleum" fld="19" baseField="0" baseItem="0"/>
    <dataField name="Sum of ERHC" fld="20" baseField="0" baseItem="0"/>
    <dataField name="Sum of SOTEC" fld="21" baseField="0" baseItem="0"/>
    <dataField name="Sum of ARAB CONTRACTORS" fld="22" baseField="0" baseItem="0"/>
    <dataField name="Sum of SCHL" fld="23" baseField="0" baseItem="0"/>
    <dataField name="Sum of SONACIM" fld="24" baseField="0" baseItem="0"/>
    <dataField name="Sum of CGCOC GROUP " fld="25" baseField="0" baseItem="0"/>
    <dataField name="Sum of SOROUBAT" fld="26" baseField="0" baseItem="0"/>
    <dataField name="Sum of SOGEA SATOM" fld="27" baseField="0" baseItem="0"/>
    <dataField name="Sum of TEKTON MINERAL" fld="28" baseField="0" baseItem="0"/>
    <dataField name="Sum of TOTCO" fld="29" baseField="0" baseItem="0"/>
    <dataField name="Sum of COTCO" fld="30" baseField="0" baseItem="0"/>
    <dataField name="Sum of Petrochad Transportation LTD" fld="31" baseField="0" baseItem="0"/>
    <dataField name="Sum of SRN" fld="32" baseField="0" baseItem="0"/>
  </dataFields>
  <formats count="3">
    <format dxfId="3">
      <pivotArea outline="0" collapsedLevelsAreSubtotals="1" fieldPosition="0"/>
    </format>
    <format dxfId="2">
      <pivotArea outline="0" collapsedLevelsAreSubtotals="1" fieldPosition="0"/>
    </format>
    <format dxfId="1">
      <pivotArea outline="0" collapsedLevelsAreSubtotals="1"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hyperlink" Target="http://itie-tchad.org/politique-des-donnees-ouvertes/politique-des-donnees-ouvertes/" TargetMode="External"/><Relationship Id="rId2" Type="http://schemas.openxmlformats.org/officeDocument/2006/relationships/hyperlink" Target="mailto:Ahmed.Zouari@moorestephens.com" TargetMode="External"/><Relationship Id="rId1" Type="http://schemas.openxmlformats.org/officeDocument/2006/relationships/hyperlink" Target="mailto:ahmed.zouari@moorestephens.com" TargetMode="External"/><Relationship Id="rId5" Type="http://schemas.openxmlformats.org/officeDocument/2006/relationships/printerSettings" Target="../printerSettings/printerSettings2.bin"/><Relationship Id="rId4" Type="http://schemas.openxmlformats.org/officeDocument/2006/relationships/hyperlink" Target="http://itie-tchad.org/rappor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epository.openoil.net/wiki/Cha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3"/>
  <dimension ref="B1:Y46"/>
  <sheetViews>
    <sheetView showGridLines="0" tabSelected="1" zoomScalePageLayoutView="150" workbookViewId="0">
      <selection activeCell="C17" sqref="C17"/>
    </sheetView>
  </sheetViews>
  <sheetFormatPr baseColWidth="10" defaultColWidth="3.5" defaultRowHeight="24" customHeight="1"/>
  <cols>
    <col min="1" max="1" width="3.5" style="50"/>
    <col min="2" max="2" width="3.5" style="50" customWidth="1"/>
    <col min="3" max="16384" width="3.5" style="50"/>
  </cols>
  <sheetData>
    <row r="1" spans="2:25" ht="15.95" customHeight="1"/>
    <row r="2" spans="2:25" ht="21">
      <c r="B2" s="109" t="s">
        <v>189</v>
      </c>
      <c r="C2" s="56"/>
      <c r="D2" s="56"/>
      <c r="E2" s="56"/>
      <c r="F2" s="56"/>
      <c r="G2" s="56"/>
      <c r="H2" s="56"/>
      <c r="I2" s="56"/>
      <c r="J2" s="56"/>
      <c r="K2" s="56"/>
      <c r="L2" s="56"/>
      <c r="M2" s="56"/>
      <c r="N2" s="56"/>
      <c r="O2" s="56"/>
      <c r="P2" s="56"/>
      <c r="Q2" s="56"/>
      <c r="R2" s="56"/>
      <c r="S2" s="46"/>
      <c r="T2" s="46"/>
      <c r="U2" s="46"/>
      <c r="V2" s="46"/>
      <c r="W2" s="46"/>
      <c r="X2" s="46"/>
      <c r="Y2" s="46"/>
    </row>
    <row r="3" spans="2:25" ht="15.95" customHeight="1">
      <c r="B3" s="110" t="s">
        <v>291</v>
      </c>
      <c r="C3" s="51"/>
      <c r="D3" s="51"/>
      <c r="E3" s="51"/>
      <c r="F3" s="51"/>
      <c r="G3" s="51"/>
      <c r="H3" s="51"/>
      <c r="I3" s="51"/>
      <c r="J3" s="48"/>
      <c r="K3" s="48"/>
      <c r="L3" s="48"/>
      <c r="M3" s="48"/>
      <c r="N3" s="48"/>
      <c r="O3" s="48"/>
      <c r="P3" s="48"/>
      <c r="Q3" s="48"/>
      <c r="R3" s="48"/>
      <c r="S3" s="48"/>
      <c r="T3" s="48"/>
      <c r="U3" s="48"/>
      <c r="V3" s="48"/>
      <c r="W3" s="48"/>
      <c r="X3" s="48"/>
      <c r="Y3" s="48"/>
    </row>
    <row r="4" spans="2:25" ht="15.95" customHeight="1">
      <c r="B4" s="47"/>
      <c r="C4" s="48"/>
      <c r="D4" s="48"/>
      <c r="E4" s="48"/>
      <c r="F4" s="48"/>
      <c r="G4" s="48"/>
      <c r="H4" s="48"/>
      <c r="I4" s="48"/>
      <c r="J4" s="48"/>
      <c r="K4" s="48"/>
      <c r="L4" s="48"/>
      <c r="M4" s="48"/>
      <c r="N4" s="48"/>
      <c r="O4" s="48"/>
      <c r="P4" s="48"/>
      <c r="Q4" s="48"/>
      <c r="R4" s="48"/>
      <c r="S4" s="48"/>
      <c r="T4" s="48"/>
      <c r="U4" s="48"/>
      <c r="V4" s="48"/>
      <c r="W4" s="48"/>
      <c r="X4" s="48"/>
      <c r="Y4" s="48"/>
    </row>
    <row r="5" spans="2:25" ht="15.95" customHeight="1">
      <c r="B5" s="111" t="s">
        <v>190</v>
      </c>
      <c r="C5" s="48"/>
      <c r="D5" s="48"/>
      <c r="E5" s="48"/>
      <c r="F5" s="48"/>
      <c r="G5" s="48"/>
      <c r="H5" s="48"/>
      <c r="I5" s="48"/>
      <c r="J5" s="48"/>
      <c r="K5" s="48"/>
      <c r="L5" s="48"/>
      <c r="M5" s="48"/>
      <c r="N5" s="48"/>
      <c r="O5" s="48"/>
      <c r="P5" s="48"/>
      <c r="Q5" s="48"/>
      <c r="R5" s="48"/>
      <c r="S5" s="48"/>
      <c r="T5" s="48"/>
      <c r="U5" s="48"/>
      <c r="V5" s="48"/>
      <c r="W5" s="48"/>
      <c r="X5" s="48"/>
      <c r="Y5" s="48"/>
    </row>
    <row r="6" spans="2:25" ht="15.95" customHeight="1">
      <c r="B6" s="47"/>
      <c r="C6" s="47"/>
      <c r="D6" s="47"/>
      <c r="E6" s="47"/>
      <c r="F6" s="47"/>
      <c r="G6" s="47"/>
      <c r="H6" s="47"/>
      <c r="I6" s="47"/>
      <c r="J6" s="47"/>
      <c r="K6" s="47"/>
      <c r="L6" s="47"/>
      <c r="M6" s="47"/>
      <c r="N6" s="47"/>
      <c r="O6" s="47"/>
      <c r="P6" s="47"/>
      <c r="Q6" s="47"/>
      <c r="R6" s="47"/>
      <c r="S6" s="47"/>
      <c r="T6" s="47"/>
      <c r="U6" s="47"/>
      <c r="V6" s="47"/>
      <c r="W6" s="47"/>
      <c r="X6" s="47"/>
      <c r="Y6" s="47"/>
    </row>
    <row r="7" spans="2:25" ht="15.95" customHeight="1">
      <c r="B7" s="105" t="s">
        <v>191</v>
      </c>
      <c r="C7" s="51"/>
      <c r="D7" s="51"/>
      <c r="E7" s="51"/>
      <c r="F7" s="51"/>
      <c r="G7" s="51"/>
      <c r="H7" s="51"/>
      <c r="I7" s="51"/>
      <c r="J7" s="51"/>
      <c r="K7" s="51"/>
      <c r="L7" s="51"/>
      <c r="M7" s="51"/>
      <c r="N7" s="51"/>
      <c r="O7" s="51"/>
      <c r="P7" s="51"/>
      <c r="Q7" s="51"/>
      <c r="R7" s="51"/>
      <c r="S7" s="51"/>
      <c r="T7" s="51"/>
      <c r="U7" s="51"/>
      <c r="V7" s="51"/>
      <c r="W7" s="51"/>
      <c r="X7" s="51"/>
      <c r="Y7" s="51"/>
    </row>
    <row r="8" spans="2:25" ht="15.95" customHeight="1">
      <c r="B8" s="51"/>
      <c r="C8" s="51"/>
      <c r="D8" s="51"/>
      <c r="E8" s="51"/>
      <c r="F8" s="51"/>
      <c r="G8" s="51"/>
      <c r="H8" s="51"/>
      <c r="I8" s="51"/>
      <c r="J8" s="51"/>
      <c r="K8" s="51"/>
      <c r="L8" s="51"/>
      <c r="M8" s="51"/>
      <c r="N8" s="51"/>
      <c r="O8" s="51"/>
      <c r="P8" s="51"/>
      <c r="Q8" s="51"/>
      <c r="R8" s="51"/>
      <c r="S8" s="51"/>
      <c r="T8" s="51"/>
      <c r="U8" s="51"/>
      <c r="V8" s="51"/>
      <c r="W8" s="51"/>
      <c r="X8" s="51"/>
      <c r="Y8" s="51"/>
    </row>
    <row r="9" spans="2:25" ht="15.95" customHeight="1">
      <c r="B9" s="111" t="s">
        <v>292</v>
      </c>
      <c r="C9" s="52"/>
      <c r="D9" s="52"/>
      <c r="E9" s="52"/>
      <c r="F9" s="52"/>
      <c r="G9" s="52"/>
      <c r="H9" s="52"/>
      <c r="I9" s="52"/>
      <c r="J9" s="52"/>
      <c r="K9" s="52"/>
      <c r="L9" s="52"/>
      <c r="M9" s="52"/>
      <c r="N9" s="52"/>
      <c r="O9" s="52"/>
      <c r="P9" s="52"/>
      <c r="Q9" s="52"/>
      <c r="R9" s="52"/>
      <c r="S9" s="52"/>
      <c r="T9" s="52"/>
      <c r="U9" s="52"/>
      <c r="V9" s="52"/>
      <c r="W9" s="52"/>
      <c r="X9" s="52"/>
      <c r="Y9" s="52"/>
    </row>
    <row r="10" spans="2:25" ht="15.95" customHeight="1">
      <c r="B10" s="111" t="s">
        <v>111</v>
      </c>
      <c r="C10" s="52"/>
      <c r="D10" s="52"/>
      <c r="E10" s="52"/>
      <c r="F10" s="52"/>
      <c r="G10" s="52"/>
      <c r="H10" s="52"/>
      <c r="I10" s="52"/>
      <c r="J10" s="52"/>
      <c r="K10" s="52"/>
      <c r="L10" s="52"/>
      <c r="M10" s="52"/>
      <c r="N10" s="52"/>
      <c r="O10" s="52"/>
      <c r="P10" s="52"/>
      <c r="Q10" s="52"/>
      <c r="R10" s="52"/>
      <c r="S10" s="52"/>
      <c r="T10" s="52"/>
      <c r="U10" s="52"/>
      <c r="V10" s="52"/>
      <c r="W10" s="52"/>
      <c r="X10" s="52"/>
      <c r="Y10" s="52"/>
    </row>
    <row r="11" spans="2:25" ht="15.95" customHeight="1">
      <c r="B11" s="52"/>
      <c r="C11" s="52"/>
      <c r="D11" s="52"/>
      <c r="E11" s="52"/>
      <c r="F11" s="52"/>
      <c r="G11" s="52"/>
      <c r="H11" s="52"/>
      <c r="I11" s="52"/>
      <c r="J11" s="52"/>
      <c r="K11" s="52"/>
      <c r="L11" s="52"/>
      <c r="M11" s="52"/>
      <c r="N11" s="52"/>
      <c r="O11" s="52"/>
      <c r="P11" s="52"/>
      <c r="Q11" s="52"/>
      <c r="R11" s="52"/>
      <c r="S11" s="52"/>
      <c r="T11" s="52"/>
      <c r="U11" s="52"/>
      <c r="V11" s="52"/>
      <c r="W11" s="52"/>
      <c r="X11" s="52"/>
      <c r="Y11" s="52"/>
    </row>
    <row r="12" spans="2:25" ht="15.95" customHeight="1">
      <c r="B12" s="107" t="s">
        <v>220</v>
      </c>
      <c r="C12" s="106"/>
      <c r="D12" s="106"/>
      <c r="E12" s="52"/>
      <c r="F12" s="52"/>
      <c r="G12" s="52"/>
      <c r="H12" s="52"/>
      <c r="I12" s="52"/>
      <c r="J12" s="52"/>
      <c r="K12" s="52"/>
      <c r="L12" s="52"/>
      <c r="M12" s="52"/>
      <c r="N12" s="52"/>
      <c r="O12" s="52"/>
      <c r="P12" s="52"/>
      <c r="Q12" s="52"/>
      <c r="R12" s="52"/>
      <c r="S12" s="52"/>
      <c r="T12" s="52"/>
      <c r="U12" s="52"/>
      <c r="V12" s="52"/>
      <c r="W12" s="52"/>
      <c r="X12" s="52"/>
      <c r="Y12" s="52"/>
    </row>
    <row r="13" spans="2:25" ht="15.95" customHeight="1">
      <c r="B13" s="111" t="s">
        <v>218</v>
      </c>
      <c r="C13" s="52"/>
      <c r="D13" s="52"/>
      <c r="E13" s="52"/>
      <c r="F13" s="52"/>
      <c r="G13" s="52"/>
      <c r="H13" s="52"/>
      <c r="I13" s="52"/>
      <c r="J13" s="52"/>
      <c r="K13" s="52"/>
      <c r="L13" s="52"/>
      <c r="M13" s="52"/>
      <c r="N13" s="52"/>
      <c r="O13" s="52"/>
      <c r="P13" s="52"/>
      <c r="Q13" s="52"/>
      <c r="R13" s="52"/>
      <c r="S13" s="52"/>
      <c r="T13" s="52"/>
      <c r="U13" s="52"/>
      <c r="V13" s="52"/>
      <c r="W13" s="52"/>
      <c r="X13" s="52"/>
      <c r="Y13" s="52"/>
    </row>
    <row r="14" spans="2:25" ht="15.95" customHeight="1">
      <c r="B14" s="111" t="s">
        <v>219</v>
      </c>
      <c r="C14" s="52"/>
      <c r="D14" s="52"/>
      <c r="E14" s="52"/>
      <c r="F14" s="52"/>
      <c r="G14" s="52"/>
      <c r="H14" s="52"/>
      <c r="I14" s="52"/>
      <c r="J14" s="52"/>
      <c r="K14" s="52"/>
      <c r="L14" s="52"/>
      <c r="M14" s="52"/>
      <c r="N14" s="52"/>
      <c r="O14" s="52"/>
      <c r="P14" s="52"/>
      <c r="Q14" s="52"/>
      <c r="R14" s="52"/>
      <c r="S14" s="52"/>
      <c r="T14" s="52"/>
      <c r="U14" s="52"/>
      <c r="V14" s="52"/>
      <c r="W14" s="52"/>
      <c r="X14" s="52"/>
      <c r="Y14" s="52"/>
    </row>
    <row r="15" spans="2:25" ht="15.95" customHeight="1">
      <c r="B15" s="111" t="s">
        <v>224</v>
      </c>
      <c r="C15" s="52"/>
      <c r="D15" s="52"/>
      <c r="E15" s="52"/>
      <c r="F15" s="52"/>
      <c r="G15" s="52"/>
      <c r="H15" s="52"/>
      <c r="I15" s="52"/>
      <c r="J15" s="52"/>
      <c r="K15" s="52"/>
      <c r="L15" s="52"/>
      <c r="M15" s="52"/>
      <c r="N15" s="52"/>
      <c r="O15" s="52"/>
      <c r="P15" s="52"/>
      <c r="Q15" s="52"/>
      <c r="R15" s="52"/>
      <c r="S15" s="52"/>
      <c r="T15" s="52"/>
      <c r="U15" s="52"/>
      <c r="V15" s="52"/>
      <c r="W15" s="52"/>
      <c r="X15" s="52"/>
      <c r="Y15" s="52"/>
    </row>
    <row r="16" spans="2:25" ht="15.95" customHeight="1">
      <c r="B16" s="52"/>
      <c r="C16" s="52"/>
      <c r="D16" s="52"/>
      <c r="E16" s="52"/>
      <c r="F16" s="52"/>
      <c r="G16" s="52"/>
      <c r="H16" s="52"/>
      <c r="I16" s="52"/>
      <c r="J16" s="52"/>
      <c r="K16" s="52"/>
      <c r="L16" s="52"/>
      <c r="M16" s="52"/>
      <c r="N16" s="52"/>
      <c r="O16" s="52"/>
      <c r="P16" s="52"/>
      <c r="Q16" s="52"/>
      <c r="R16" s="52"/>
      <c r="S16" s="52"/>
      <c r="T16" s="52"/>
      <c r="U16" s="52"/>
      <c r="V16" s="52"/>
      <c r="W16" s="52"/>
      <c r="X16" s="52"/>
      <c r="Y16" s="52"/>
    </row>
    <row r="17" spans="2:25" ht="15.95" customHeight="1">
      <c r="B17" s="108" t="s">
        <v>112</v>
      </c>
      <c r="C17" s="53"/>
      <c r="D17" s="53"/>
      <c r="E17" s="53"/>
      <c r="F17" s="53"/>
      <c r="G17" s="53"/>
      <c r="H17" s="53"/>
      <c r="I17" s="53"/>
      <c r="J17" s="53"/>
      <c r="K17" s="53"/>
      <c r="L17" s="53"/>
      <c r="M17" s="53"/>
      <c r="N17" s="53"/>
      <c r="O17" s="53"/>
      <c r="P17" s="53"/>
      <c r="Q17" s="53"/>
      <c r="R17" s="53"/>
      <c r="S17" s="53"/>
      <c r="T17" s="53"/>
      <c r="U17" s="53"/>
      <c r="V17" s="53"/>
      <c r="W17" s="53"/>
      <c r="X17" s="53"/>
      <c r="Y17" s="53"/>
    </row>
    <row r="18" spans="2:25" ht="15.95" customHeight="1">
      <c r="B18" s="112" t="s">
        <v>113</v>
      </c>
      <c r="C18" s="112"/>
      <c r="D18" s="112"/>
      <c r="E18" s="112"/>
      <c r="F18" s="112"/>
      <c r="G18" s="112"/>
      <c r="H18" s="112"/>
      <c r="I18" s="112"/>
      <c r="J18" s="112"/>
      <c r="K18" s="112"/>
      <c r="L18" s="112"/>
      <c r="M18" s="112"/>
      <c r="N18" s="112"/>
      <c r="O18" s="112"/>
      <c r="P18" s="112"/>
      <c r="Q18" s="112"/>
      <c r="R18" s="49"/>
      <c r="S18" s="49"/>
      <c r="T18" s="49"/>
      <c r="U18" s="49"/>
      <c r="V18" s="49"/>
      <c r="W18" s="49"/>
      <c r="X18" s="49"/>
      <c r="Y18" s="49"/>
    </row>
    <row r="19" spans="2:25" ht="15.95" customHeight="1">
      <c r="B19" s="54"/>
      <c r="C19" s="54"/>
      <c r="D19" s="54"/>
      <c r="E19" s="54"/>
      <c r="F19" s="54"/>
      <c r="G19" s="54"/>
      <c r="H19" s="54"/>
      <c r="I19" s="54"/>
      <c r="J19" s="54"/>
      <c r="K19" s="55"/>
      <c r="L19" s="55"/>
      <c r="M19" s="55"/>
      <c r="N19" s="55"/>
      <c r="O19" s="55"/>
      <c r="P19" s="55"/>
      <c r="Q19" s="55"/>
      <c r="R19" s="55"/>
      <c r="S19" s="55"/>
      <c r="T19" s="55"/>
      <c r="U19" s="55"/>
      <c r="V19" s="55"/>
      <c r="W19" s="55"/>
      <c r="X19" s="55"/>
      <c r="Y19" s="55"/>
    </row>
    <row r="20" spans="2:25" ht="15.95" customHeight="1">
      <c r="B20" s="52"/>
      <c r="C20" s="52"/>
      <c r="D20" s="52"/>
      <c r="E20" s="52"/>
      <c r="F20" s="52"/>
      <c r="G20" s="52"/>
      <c r="H20" s="52"/>
      <c r="I20" s="52"/>
      <c r="J20" s="52"/>
      <c r="K20" s="52"/>
      <c r="L20" s="52"/>
      <c r="M20" s="52"/>
      <c r="N20" s="52"/>
      <c r="O20" s="52"/>
      <c r="P20" s="52"/>
      <c r="Q20" s="52"/>
      <c r="R20" s="52"/>
      <c r="S20" s="52"/>
      <c r="T20" s="52"/>
      <c r="U20" s="52"/>
      <c r="V20" s="52"/>
      <c r="W20" s="52"/>
      <c r="X20" s="52"/>
      <c r="Y20" s="52"/>
    </row>
    <row r="21" spans="2:25" ht="15.95" customHeight="1">
      <c r="B21" s="52" t="s">
        <v>303</v>
      </c>
      <c r="C21" s="52"/>
      <c r="D21" s="52"/>
      <c r="E21" s="52"/>
      <c r="F21" s="52"/>
      <c r="G21" s="52"/>
      <c r="H21" s="52"/>
      <c r="I21" s="52"/>
      <c r="J21" s="52"/>
      <c r="K21" s="52"/>
      <c r="L21" s="52"/>
      <c r="M21" s="52"/>
      <c r="N21" s="52"/>
      <c r="O21" s="52"/>
      <c r="P21" s="52"/>
      <c r="Q21" s="52"/>
      <c r="R21" s="52"/>
      <c r="S21" s="52"/>
      <c r="T21" s="52"/>
      <c r="U21" s="52"/>
      <c r="V21" s="52"/>
      <c r="W21" s="52"/>
      <c r="X21" s="153" t="s">
        <v>304</v>
      </c>
      <c r="Y21" s="52"/>
    </row>
    <row r="22" spans="2:25" ht="15.95" customHeight="1"/>
    <row r="23" spans="2:25" ht="12.75"/>
    <row r="24" spans="2:25" ht="12.75"/>
    <row r="25" spans="2:25" ht="12.75"/>
    <row r="26" spans="2:25" ht="12.75"/>
    <row r="27" spans="2:25" ht="12.75"/>
    <row r="28" spans="2:25" ht="12.75"/>
    <row r="29" spans="2:25" ht="12.75"/>
    <row r="30" spans="2:25" ht="12.75"/>
    <row r="31" spans="2:25" ht="12.75"/>
    <row r="32" spans="2:25" ht="12.75"/>
    <row r="33" ht="12.75"/>
    <row r="34" ht="12.75"/>
    <row r="35" ht="12.75"/>
    <row r="36" ht="12.75"/>
    <row r="37" ht="12.75"/>
    <row r="38" ht="12.75"/>
    <row r="39" ht="12.75"/>
    <row r="40" ht="12.75"/>
    <row r="41" ht="12.75"/>
    <row r="42" ht="12.75"/>
    <row r="43" ht="12.75"/>
    <row r="44" ht="12.75"/>
    <row r="45" ht="12.75"/>
    <row r="46" ht="12.75"/>
  </sheetData>
  <customSheetViews>
    <customSheetView guid="{219EA9BF-B677-D74C-A618-845A184D319B}" scale="150" showPageBreaks="1" showGridLines="0" showRowCol="0" topLeftCell="A3">
      <selection activeCell="B21" sqref="B21"/>
      <pageMargins left="0.7" right="0.7" top="0.75" bottom="0.75" header="0.3" footer="0.3"/>
      <pageSetup paperSize="9" orientation="portrait" horizontalDpi="4294967292" verticalDpi="4294967292"/>
    </customSheetView>
  </customSheetViews>
  <phoneticPr fontId="7" type="noConversion"/>
  <dataValidations count="1">
    <dataValidation type="list" showDropDown="1" showInputMessage="1" showErrorMessage="1" errorTitle="Veuillez ne pas modifier" error="Veuillez ne pas modifier ces cellules" sqref="A1:AH29">
      <formula1>"#ERROR!"</formula1>
    </dataValidation>
  </dataValidations>
  <hyperlinks>
    <hyperlink ref="X21" r:id="rId1"/>
  </hyperlinks>
  <pageMargins left="0.75" right="0.75" top="1" bottom="1" header="0.5" footer="0.5"/>
  <pageSetup paperSize="9" orientation="portrait" horizontalDpi="4294967292" verticalDpi="4294967292"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3:AE19"/>
  <sheetViews>
    <sheetView workbookViewId="0">
      <selection activeCell="C10" sqref="C10:C13"/>
    </sheetView>
  </sheetViews>
  <sheetFormatPr baseColWidth="10" defaultColWidth="9" defaultRowHeight="15.75"/>
  <cols>
    <col min="1" max="1" width="12.125" bestFit="1" customWidth="1"/>
    <col min="2" max="2" width="57.75" bestFit="1" customWidth="1"/>
    <col min="3" max="3" width="12.375" bestFit="1" customWidth="1"/>
    <col min="4" max="4" width="14.875" bestFit="1" customWidth="1"/>
    <col min="5" max="5" width="13.5" bestFit="1" customWidth="1"/>
    <col min="6" max="6" width="14.25" bestFit="1" customWidth="1"/>
    <col min="7" max="7" width="13.5" bestFit="1" customWidth="1"/>
    <col min="8" max="8" width="23.125" bestFit="1" customWidth="1"/>
    <col min="9" max="9" width="23.25" bestFit="1" customWidth="1"/>
    <col min="10" max="10" width="24.375" bestFit="1" customWidth="1"/>
    <col min="11" max="11" width="25.25" bestFit="1" customWidth="1"/>
    <col min="12" max="12" width="46.375" bestFit="1" customWidth="1"/>
    <col min="13" max="13" width="40.625" bestFit="1" customWidth="1"/>
    <col min="14" max="14" width="30.125" bestFit="1" customWidth="1"/>
    <col min="15" max="15" width="22.125" bestFit="1" customWidth="1"/>
    <col min="16" max="16" width="12.375" bestFit="1" customWidth="1"/>
    <col min="17" max="17" width="11" bestFit="1" customWidth="1"/>
    <col min="18" max="18" width="21.375" bestFit="1" customWidth="1"/>
    <col min="19" max="19" width="11.5" bestFit="1" customWidth="1"/>
    <col min="20" max="20" width="12.375" bestFit="1" customWidth="1"/>
    <col min="21" max="21" width="24.875" bestFit="1" customWidth="1"/>
    <col min="22" max="22" width="11.125" bestFit="1" customWidth="1"/>
    <col min="23" max="23" width="15" bestFit="1" customWidth="1"/>
    <col min="24" max="24" width="20.25" bestFit="1" customWidth="1"/>
    <col min="25" max="25" width="16.375" bestFit="1" customWidth="1"/>
    <col min="26" max="26" width="19.375" bestFit="1" customWidth="1"/>
    <col min="27" max="27" width="22" bestFit="1" customWidth="1"/>
    <col min="28" max="29" width="13.5" bestFit="1" customWidth="1"/>
    <col min="30" max="30" width="31.75" bestFit="1" customWidth="1"/>
    <col min="31" max="31" width="13.5" bestFit="1" customWidth="1"/>
  </cols>
  <sheetData>
    <row r="3" spans="1:31">
      <c r="A3" s="209" t="s">
        <v>417</v>
      </c>
      <c r="B3" s="209" t="s">
        <v>414</v>
      </c>
      <c r="C3" t="s">
        <v>419</v>
      </c>
      <c r="D3" t="s">
        <v>420</v>
      </c>
      <c r="E3" t="s">
        <v>421</v>
      </c>
      <c r="F3" t="s">
        <v>422</v>
      </c>
      <c r="G3" t="s">
        <v>423</v>
      </c>
      <c r="H3" t="s">
        <v>424</v>
      </c>
      <c r="I3" t="s">
        <v>425</v>
      </c>
      <c r="J3" t="s">
        <v>426</v>
      </c>
      <c r="K3" t="s">
        <v>427</v>
      </c>
      <c r="L3" t="s">
        <v>428</v>
      </c>
      <c r="M3" t="s">
        <v>429</v>
      </c>
      <c r="N3" t="s">
        <v>430</v>
      </c>
      <c r="O3" t="s">
        <v>431</v>
      </c>
      <c r="P3" t="s">
        <v>432</v>
      </c>
      <c r="Q3" t="s">
        <v>433</v>
      </c>
      <c r="R3" t="s">
        <v>434</v>
      </c>
      <c r="S3" t="s">
        <v>435</v>
      </c>
      <c r="T3" t="s">
        <v>436</v>
      </c>
      <c r="U3" t="s">
        <v>437</v>
      </c>
      <c r="V3" t="s">
        <v>438</v>
      </c>
      <c r="W3" t="s">
        <v>439</v>
      </c>
      <c r="X3" t="s">
        <v>440</v>
      </c>
      <c r="Y3" t="s">
        <v>441</v>
      </c>
      <c r="Z3" t="s">
        <v>442</v>
      </c>
      <c r="AA3" t="s">
        <v>443</v>
      </c>
      <c r="AB3" t="s">
        <v>444</v>
      </c>
      <c r="AC3" t="s">
        <v>445</v>
      </c>
      <c r="AD3" t="s">
        <v>446</v>
      </c>
      <c r="AE3" t="s">
        <v>447</v>
      </c>
    </row>
    <row r="4" spans="1:31">
      <c r="A4" s="210" t="s">
        <v>74</v>
      </c>
      <c r="B4" s="210" t="s">
        <v>204</v>
      </c>
      <c r="C4" s="211">
        <v>7611759</v>
      </c>
      <c r="D4" s="211">
        <v>0</v>
      </c>
      <c r="E4" s="211">
        <v>43428672</v>
      </c>
      <c r="F4" s="211">
        <v>28085158</v>
      </c>
      <c r="G4" s="211">
        <v>18568</v>
      </c>
      <c r="H4" s="211">
        <v>0</v>
      </c>
      <c r="I4" s="211">
        <v>0</v>
      </c>
      <c r="J4" s="211">
        <v>0</v>
      </c>
      <c r="K4" s="211">
        <v>0</v>
      </c>
      <c r="L4" s="211">
        <v>0</v>
      </c>
      <c r="M4" s="211">
        <v>0</v>
      </c>
      <c r="N4" s="211">
        <v>0</v>
      </c>
      <c r="O4" s="211">
        <v>0</v>
      </c>
      <c r="P4" s="211">
        <v>0</v>
      </c>
      <c r="Q4" s="211">
        <v>0</v>
      </c>
      <c r="R4" s="211">
        <v>0</v>
      </c>
      <c r="S4" s="211">
        <v>0</v>
      </c>
      <c r="T4" s="211">
        <v>814461</v>
      </c>
      <c r="U4" s="211">
        <v>0</v>
      </c>
      <c r="V4" s="211">
        <v>53708</v>
      </c>
      <c r="W4" s="211">
        <v>0</v>
      </c>
      <c r="X4" s="211">
        <v>0</v>
      </c>
      <c r="Y4" s="211">
        <v>0</v>
      </c>
      <c r="Z4" s="211">
        <v>0</v>
      </c>
      <c r="AA4" s="211">
        <v>0</v>
      </c>
      <c r="AB4" s="211">
        <v>0</v>
      </c>
      <c r="AC4" s="211">
        <v>0</v>
      </c>
      <c r="AD4" s="211">
        <v>0</v>
      </c>
      <c r="AE4" s="211">
        <v>5671488</v>
      </c>
    </row>
    <row r="5" spans="1:31">
      <c r="A5" s="210" t="s">
        <v>75</v>
      </c>
      <c r="B5" s="210" t="s">
        <v>206</v>
      </c>
      <c r="C5" s="211">
        <v>0</v>
      </c>
      <c r="D5" s="211">
        <v>0</v>
      </c>
      <c r="E5" s="211">
        <v>0</v>
      </c>
      <c r="F5" s="211">
        <v>0</v>
      </c>
      <c r="G5" s="211">
        <v>390289</v>
      </c>
      <c r="H5" s="211">
        <v>0</v>
      </c>
      <c r="I5" s="211">
        <v>0</v>
      </c>
      <c r="J5" s="211">
        <v>0</v>
      </c>
      <c r="K5" s="211">
        <v>0</v>
      </c>
      <c r="L5" s="211">
        <v>0</v>
      </c>
      <c r="M5" s="211">
        <v>0</v>
      </c>
      <c r="N5" s="211">
        <v>0</v>
      </c>
      <c r="O5" s="211">
        <v>0</v>
      </c>
      <c r="P5" s="211">
        <v>0</v>
      </c>
      <c r="Q5" s="211">
        <v>10607</v>
      </c>
      <c r="R5" s="211">
        <v>0</v>
      </c>
      <c r="S5" s="211">
        <v>0</v>
      </c>
      <c r="T5" s="211">
        <v>0</v>
      </c>
      <c r="U5" s="211">
        <v>0</v>
      </c>
      <c r="V5" s="211">
        <v>60756</v>
      </c>
      <c r="W5" s="211">
        <v>228614</v>
      </c>
      <c r="X5" s="211">
        <v>0</v>
      </c>
      <c r="Y5" s="211">
        <v>0</v>
      </c>
      <c r="Z5" s="211">
        <v>0</v>
      </c>
      <c r="AA5" s="211">
        <v>0</v>
      </c>
      <c r="AB5" s="211">
        <v>0</v>
      </c>
      <c r="AC5" s="211">
        <v>0</v>
      </c>
      <c r="AD5" s="211">
        <v>0</v>
      </c>
      <c r="AE5" s="211">
        <v>461530</v>
      </c>
    </row>
    <row r="6" spans="1:31">
      <c r="A6" s="210" t="s">
        <v>76</v>
      </c>
      <c r="B6" s="210" t="s">
        <v>139</v>
      </c>
      <c r="C6" s="211">
        <v>116029</v>
      </c>
      <c r="D6" s="211">
        <v>0</v>
      </c>
      <c r="E6" s="211">
        <v>8984665</v>
      </c>
      <c r="F6" s="211">
        <v>6842</v>
      </c>
      <c r="G6" s="211">
        <v>11810088</v>
      </c>
      <c r="H6" s="211">
        <v>52802</v>
      </c>
      <c r="I6" s="211">
        <v>22618649</v>
      </c>
      <c r="J6" s="211">
        <v>685565</v>
      </c>
      <c r="K6" s="211">
        <v>2642368</v>
      </c>
      <c r="L6" s="211">
        <v>0</v>
      </c>
      <c r="M6" s="211">
        <v>0</v>
      </c>
      <c r="N6" s="211">
        <v>0</v>
      </c>
      <c r="O6" s="211">
        <v>187041</v>
      </c>
      <c r="P6" s="211">
        <v>2658053</v>
      </c>
      <c r="Q6" s="211">
        <v>113647</v>
      </c>
      <c r="R6" s="211">
        <v>263737</v>
      </c>
      <c r="S6" s="211">
        <v>56838</v>
      </c>
      <c r="T6" s="211">
        <v>194249</v>
      </c>
      <c r="U6" s="211">
        <v>0</v>
      </c>
      <c r="V6" s="211">
        <v>28799</v>
      </c>
      <c r="W6" s="211">
        <v>92062</v>
      </c>
      <c r="X6" s="211">
        <v>0</v>
      </c>
      <c r="Y6" s="211">
        <v>0</v>
      </c>
      <c r="Z6" s="211">
        <v>0</v>
      </c>
      <c r="AA6" s="211">
        <v>0</v>
      </c>
      <c r="AB6" s="211">
        <v>860916</v>
      </c>
      <c r="AC6" s="211">
        <v>0</v>
      </c>
      <c r="AD6" s="211">
        <v>279486</v>
      </c>
      <c r="AE6" s="211">
        <v>13068984</v>
      </c>
    </row>
    <row r="7" spans="1:31">
      <c r="A7" s="210" t="s">
        <v>77</v>
      </c>
      <c r="B7" s="210" t="s">
        <v>140</v>
      </c>
      <c r="C7" s="211">
        <v>0</v>
      </c>
      <c r="D7" s="211">
        <v>0</v>
      </c>
      <c r="E7" s="211">
        <v>0</v>
      </c>
      <c r="F7" s="211">
        <v>0</v>
      </c>
      <c r="G7" s="211">
        <v>0</v>
      </c>
      <c r="H7" s="211">
        <v>0</v>
      </c>
      <c r="I7" s="211">
        <v>0</v>
      </c>
      <c r="J7" s="211">
        <v>0</v>
      </c>
      <c r="K7" s="211">
        <v>0</v>
      </c>
      <c r="L7" s="211">
        <v>0</v>
      </c>
      <c r="M7" s="211">
        <v>0</v>
      </c>
      <c r="N7" s="211">
        <v>0</v>
      </c>
      <c r="O7" s="211">
        <v>0</v>
      </c>
      <c r="P7" s="211">
        <v>37</v>
      </c>
      <c r="Q7" s="211">
        <v>0</v>
      </c>
      <c r="R7" s="211">
        <v>0</v>
      </c>
      <c r="S7" s="211">
        <v>0</v>
      </c>
      <c r="T7" s="211">
        <v>0</v>
      </c>
      <c r="U7" s="211">
        <v>0</v>
      </c>
      <c r="V7" s="211">
        <v>0</v>
      </c>
      <c r="W7" s="211">
        <v>0</v>
      </c>
      <c r="X7" s="211">
        <v>0</v>
      </c>
      <c r="Y7" s="211">
        <v>0</v>
      </c>
      <c r="Z7" s="211">
        <v>0</v>
      </c>
      <c r="AA7" s="211">
        <v>0</v>
      </c>
      <c r="AB7" s="211">
        <v>0</v>
      </c>
      <c r="AC7" s="211">
        <v>0</v>
      </c>
      <c r="AD7" s="211">
        <v>0</v>
      </c>
      <c r="AE7" s="211">
        <v>0</v>
      </c>
    </row>
    <row r="8" spans="1:31">
      <c r="A8" s="210" t="s">
        <v>83</v>
      </c>
      <c r="B8" s="210" t="s">
        <v>144</v>
      </c>
      <c r="C8" s="211">
        <v>0</v>
      </c>
      <c r="D8" s="211">
        <v>0</v>
      </c>
      <c r="E8" s="211">
        <v>0</v>
      </c>
      <c r="F8" s="211">
        <v>0</v>
      </c>
      <c r="G8" s="211">
        <v>288575</v>
      </c>
      <c r="H8" s="211">
        <v>0</v>
      </c>
      <c r="I8" s="211">
        <v>2063166</v>
      </c>
      <c r="J8" s="211">
        <v>73489</v>
      </c>
      <c r="K8" s="211">
        <v>2083600</v>
      </c>
      <c r="L8" s="211">
        <v>0</v>
      </c>
      <c r="M8" s="211">
        <v>0</v>
      </c>
      <c r="N8" s="211">
        <v>0</v>
      </c>
      <c r="O8" s="211">
        <v>73453</v>
      </c>
      <c r="P8" s="211">
        <v>99351</v>
      </c>
      <c r="Q8" s="211">
        <v>329583</v>
      </c>
      <c r="R8" s="211">
        <v>710</v>
      </c>
      <c r="S8" s="211">
        <v>0</v>
      </c>
      <c r="T8" s="211">
        <v>517922</v>
      </c>
      <c r="U8" s="211">
        <v>210077</v>
      </c>
      <c r="V8" s="211">
        <v>1692</v>
      </c>
      <c r="W8" s="211">
        <v>10149</v>
      </c>
      <c r="X8" s="211">
        <v>48848</v>
      </c>
      <c r="Y8" s="211">
        <v>10910</v>
      </c>
      <c r="Z8" s="211">
        <v>7848</v>
      </c>
      <c r="AA8" s="211">
        <v>0</v>
      </c>
      <c r="AB8" s="211">
        <v>20549299</v>
      </c>
      <c r="AC8" s="211">
        <v>0</v>
      </c>
      <c r="AD8" s="211">
        <v>23</v>
      </c>
      <c r="AE8" s="211">
        <v>40729973</v>
      </c>
    </row>
    <row r="9" spans="1:31">
      <c r="A9" s="210" t="s">
        <v>84</v>
      </c>
      <c r="B9" s="210" t="s">
        <v>145</v>
      </c>
      <c r="C9" s="211">
        <v>0</v>
      </c>
      <c r="D9" s="211">
        <v>0</v>
      </c>
      <c r="E9" s="211">
        <v>0</v>
      </c>
      <c r="F9" s="211">
        <v>0</v>
      </c>
      <c r="G9" s="211">
        <v>0</v>
      </c>
      <c r="H9" s="211">
        <v>0</v>
      </c>
      <c r="I9" s="211">
        <v>0</v>
      </c>
      <c r="J9" s="211">
        <v>0</v>
      </c>
      <c r="K9" s="211">
        <v>0</v>
      </c>
      <c r="L9" s="211">
        <v>0</v>
      </c>
      <c r="M9" s="211">
        <v>0</v>
      </c>
      <c r="N9" s="211">
        <v>0</v>
      </c>
      <c r="O9" s="211">
        <v>0</v>
      </c>
      <c r="P9" s="211">
        <v>0</v>
      </c>
      <c r="Q9" s="211">
        <v>0</v>
      </c>
      <c r="R9" s="211">
        <v>0</v>
      </c>
      <c r="S9" s="211">
        <v>0</v>
      </c>
      <c r="T9" s="211">
        <v>0</v>
      </c>
      <c r="U9" s="211">
        <v>0</v>
      </c>
      <c r="V9" s="211">
        <v>0</v>
      </c>
      <c r="W9" s="211">
        <v>0</v>
      </c>
      <c r="X9" s="211">
        <v>0</v>
      </c>
      <c r="Y9" s="211">
        <v>0</v>
      </c>
      <c r="Z9" s="211">
        <v>0</v>
      </c>
      <c r="AA9" s="211">
        <v>0</v>
      </c>
      <c r="AB9" s="211">
        <v>0</v>
      </c>
      <c r="AC9" s="211">
        <v>0</v>
      </c>
      <c r="AD9" s="211">
        <v>0</v>
      </c>
      <c r="AE9" s="211">
        <v>0</v>
      </c>
    </row>
    <row r="10" spans="1:31">
      <c r="A10" s="210" t="s">
        <v>87</v>
      </c>
      <c r="B10" s="210" t="s">
        <v>148</v>
      </c>
      <c r="C10" s="211">
        <v>0</v>
      </c>
      <c r="D10" s="211">
        <v>0</v>
      </c>
      <c r="E10" s="211">
        <v>705243</v>
      </c>
      <c r="F10" s="211">
        <v>0</v>
      </c>
      <c r="G10" s="211">
        <v>634000</v>
      </c>
      <c r="H10" s="211">
        <v>0</v>
      </c>
      <c r="I10" s="211">
        <v>3847277</v>
      </c>
      <c r="J10" s="211">
        <v>0</v>
      </c>
      <c r="K10" s="211">
        <v>156609</v>
      </c>
      <c r="L10" s="211">
        <v>0</v>
      </c>
      <c r="M10" s="211">
        <v>0</v>
      </c>
      <c r="N10" s="211">
        <v>0</v>
      </c>
      <c r="O10" s="211">
        <v>0</v>
      </c>
      <c r="P10" s="211">
        <v>497899</v>
      </c>
      <c r="Q10" s="211">
        <v>6111</v>
      </c>
      <c r="R10" s="211">
        <v>0</v>
      </c>
      <c r="S10" s="211">
        <v>0</v>
      </c>
      <c r="T10" s="211">
        <v>0</v>
      </c>
      <c r="U10" s="211">
        <v>0</v>
      </c>
      <c r="V10" s="211">
        <v>0</v>
      </c>
      <c r="W10" s="211">
        <v>143082</v>
      </c>
      <c r="X10" s="211">
        <v>0</v>
      </c>
      <c r="Y10" s="211">
        <v>0</v>
      </c>
      <c r="Z10" s="211">
        <v>0</v>
      </c>
      <c r="AA10" s="211">
        <v>0</v>
      </c>
      <c r="AB10" s="211">
        <v>0</v>
      </c>
      <c r="AC10" s="211">
        <v>0</v>
      </c>
      <c r="AD10" s="211">
        <v>0</v>
      </c>
      <c r="AE10" s="211">
        <v>249247</v>
      </c>
    </row>
    <row r="11" spans="1:31">
      <c r="A11" s="210" t="s">
        <v>88</v>
      </c>
      <c r="B11" s="210" t="s">
        <v>149</v>
      </c>
      <c r="C11" s="211">
        <v>0</v>
      </c>
      <c r="D11" s="211">
        <v>0</v>
      </c>
      <c r="E11" s="211">
        <v>3586081</v>
      </c>
      <c r="F11" s="211">
        <v>1082116</v>
      </c>
      <c r="G11" s="211">
        <v>5357001</v>
      </c>
      <c r="H11" s="211">
        <v>0</v>
      </c>
      <c r="I11" s="211">
        <v>13487</v>
      </c>
      <c r="J11" s="211">
        <v>0</v>
      </c>
      <c r="K11" s="211">
        <v>0</v>
      </c>
      <c r="L11" s="211">
        <v>0</v>
      </c>
      <c r="M11" s="211">
        <v>0</v>
      </c>
      <c r="N11" s="211">
        <v>0</v>
      </c>
      <c r="O11" s="211">
        <v>0</v>
      </c>
      <c r="P11" s="211">
        <v>22435</v>
      </c>
      <c r="Q11" s="211">
        <v>0</v>
      </c>
      <c r="R11" s="211">
        <v>0</v>
      </c>
      <c r="S11" s="211">
        <v>0</v>
      </c>
      <c r="T11" s="211">
        <v>0</v>
      </c>
      <c r="U11" s="211">
        <v>0</v>
      </c>
      <c r="V11" s="211">
        <v>0</v>
      </c>
      <c r="W11" s="211">
        <v>0</v>
      </c>
      <c r="X11" s="211">
        <v>0</v>
      </c>
      <c r="Y11" s="211">
        <v>0</v>
      </c>
      <c r="Z11" s="211">
        <v>0</v>
      </c>
      <c r="AA11" s="211">
        <v>0</v>
      </c>
      <c r="AB11" s="211">
        <v>0</v>
      </c>
      <c r="AC11" s="211">
        <v>0</v>
      </c>
      <c r="AD11" s="211">
        <v>0</v>
      </c>
      <c r="AE11" s="211">
        <v>3644900</v>
      </c>
    </row>
    <row r="12" spans="1:31">
      <c r="A12" s="210" t="s">
        <v>92</v>
      </c>
      <c r="B12" s="210" t="s">
        <v>152</v>
      </c>
      <c r="C12" s="211">
        <v>0</v>
      </c>
      <c r="D12" s="211">
        <v>0</v>
      </c>
      <c r="E12" s="211">
        <v>0</v>
      </c>
      <c r="F12" s="211">
        <v>0</v>
      </c>
      <c r="G12" s="211">
        <v>0</v>
      </c>
      <c r="H12" s="211">
        <v>0</v>
      </c>
      <c r="I12" s="211">
        <v>0</v>
      </c>
      <c r="J12" s="211">
        <v>0</v>
      </c>
      <c r="K12" s="211">
        <v>0</v>
      </c>
      <c r="L12" s="211">
        <v>0</v>
      </c>
      <c r="M12" s="211">
        <v>0</v>
      </c>
      <c r="N12" s="211">
        <v>0</v>
      </c>
      <c r="O12" s="211">
        <v>0</v>
      </c>
      <c r="P12" s="211">
        <v>0</v>
      </c>
      <c r="Q12" s="211">
        <v>0</v>
      </c>
      <c r="R12" s="211">
        <v>0</v>
      </c>
      <c r="S12" s="211">
        <v>0</v>
      </c>
      <c r="T12" s="211">
        <v>0</v>
      </c>
      <c r="U12" s="211">
        <v>0</v>
      </c>
      <c r="V12" s="211">
        <v>0</v>
      </c>
      <c r="W12" s="211">
        <v>0</v>
      </c>
      <c r="X12" s="211">
        <v>0</v>
      </c>
      <c r="Y12" s="211">
        <v>0</v>
      </c>
      <c r="Z12" s="211">
        <v>0</v>
      </c>
      <c r="AA12" s="211">
        <v>0</v>
      </c>
      <c r="AB12" s="211">
        <v>0</v>
      </c>
      <c r="AC12" s="211">
        <v>0</v>
      </c>
      <c r="AD12" s="211">
        <v>0</v>
      </c>
      <c r="AE12" s="211">
        <v>0</v>
      </c>
    </row>
    <row r="13" spans="1:31">
      <c r="A13" s="210" t="s">
        <v>96</v>
      </c>
      <c r="B13" s="210" t="s">
        <v>156</v>
      </c>
      <c r="C13" s="211">
        <v>0</v>
      </c>
      <c r="D13" s="211">
        <v>0</v>
      </c>
      <c r="E13" s="211">
        <v>0</v>
      </c>
      <c r="F13" s="211">
        <v>0</v>
      </c>
      <c r="G13" s="211">
        <v>0</v>
      </c>
      <c r="H13" s="211">
        <v>0</v>
      </c>
      <c r="I13" s="211">
        <v>0</v>
      </c>
      <c r="J13" s="211">
        <v>0</v>
      </c>
      <c r="K13" s="211">
        <v>0</v>
      </c>
      <c r="L13" s="211">
        <v>0</v>
      </c>
      <c r="M13" s="211">
        <v>0</v>
      </c>
      <c r="N13" s="211">
        <v>0</v>
      </c>
      <c r="O13" s="211">
        <v>0</v>
      </c>
      <c r="P13" s="211">
        <v>0</v>
      </c>
      <c r="Q13" s="211">
        <v>0</v>
      </c>
      <c r="R13" s="211">
        <v>0</v>
      </c>
      <c r="S13" s="211">
        <v>0</v>
      </c>
      <c r="T13" s="211">
        <v>0</v>
      </c>
      <c r="U13" s="211">
        <v>0</v>
      </c>
      <c r="V13" s="211">
        <v>0</v>
      </c>
      <c r="W13" s="211">
        <v>0</v>
      </c>
      <c r="X13" s="211">
        <v>0</v>
      </c>
      <c r="Y13" s="211">
        <v>0</v>
      </c>
      <c r="Z13" s="211">
        <v>0</v>
      </c>
      <c r="AA13" s="211">
        <v>0</v>
      </c>
      <c r="AB13" s="211">
        <v>296231</v>
      </c>
      <c r="AC13" s="211">
        <v>10260495</v>
      </c>
      <c r="AD13" s="211">
        <v>0</v>
      </c>
      <c r="AE13" s="211">
        <v>0</v>
      </c>
    </row>
    <row r="14" spans="1:31">
      <c r="A14" s="210" t="s">
        <v>103</v>
      </c>
      <c r="B14" s="210" t="s">
        <v>212</v>
      </c>
      <c r="C14" s="211">
        <v>0</v>
      </c>
      <c r="D14" s="211">
        <v>0</v>
      </c>
      <c r="E14" s="211">
        <v>9959465</v>
      </c>
      <c r="F14" s="211">
        <v>0</v>
      </c>
      <c r="G14" s="211">
        <v>1520029</v>
      </c>
      <c r="H14" s="211">
        <v>0</v>
      </c>
      <c r="I14" s="211">
        <v>1898746</v>
      </c>
      <c r="J14" s="211">
        <v>0</v>
      </c>
      <c r="K14" s="211">
        <v>0</v>
      </c>
      <c r="L14" s="211">
        <v>0</v>
      </c>
      <c r="M14" s="211">
        <v>0</v>
      </c>
      <c r="N14" s="211">
        <v>0</v>
      </c>
      <c r="O14" s="211">
        <v>0</v>
      </c>
      <c r="P14" s="211">
        <v>0</v>
      </c>
      <c r="Q14" s="211">
        <v>0</v>
      </c>
      <c r="R14" s="211">
        <v>0</v>
      </c>
      <c r="S14" s="211">
        <v>0</v>
      </c>
      <c r="T14" s="211">
        <v>0</v>
      </c>
      <c r="U14" s="211">
        <v>0</v>
      </c>
      <c r="V14" s="211">
        <v>0</v>
      </c>
      <c r="W14" s="211">
        <v>0</v>
      </c>
      <c r="X14" s="211">
        <v>0</v>
      </c>
      <c r="Y14" s="211">
        <v>0</v>
      </c>
      <c r="Z14" s="211">
        <v>0</v>
      </c>
      <c r="AA14" s="211">
        <v>0</v>
      </c>
      <c r="AB14" s="211">
        <v>0</v>
      </c>
      <c r="AC14" s="211">
        <v>0</v>
      </c>
      <c r="AD14" s="211">
        <v>0</v>
      </c>
      <c r="AE14" s="211">
        <v>0</v>
      </c>
    </row>
    <row r="15" spans="1:31">
      <c r="A15" s="210" t="s">
        <v>107</v>
      </c>
      <c r="B15" s="210" t="s">
        <v>164</v>
      </c>
      <c r="C15" s="211">
        <v>0</v>
      </c>
      <c r="D15" s="211">
        <v>0</v>
      </c>
      <c r="E15" s="211">
        <v>0</v>
      </c>
      <c r="F15" s="211">
        <v>0</v>
      </c>
      <c r="G15" s="211">
        <v>0</v>
      </c>
      <c r="H15" s="211">
        <v>0</v>
      </c>
      <c r="I15" s="211">
        <v>0</v>
      </c>
      <c r="J15" s="211">
        <v>0</v>
      </c>
      <c r="K15" s="211">
        <v>0</v>
      </c>
      <c r="L15" s="211">
        <v>0</v>
      </c>
      <c r="M15" s="211">
        <v>0</v>
      </c>
      <c r="N15" s="211">
        <v>525042275</v>
      </c>
      <c r="O15" s="211">
        <v>0</v>
      </c>
      <c r="P15" s="211">
        <v>0</v>
      </c>
      <c r="Q15" s="211">
        <v>0</v>
      </c>
      <c r="R15" s="211">
        <v>0</v>
      </c>
      <c r="S15" s="211">
        <v>0</v>
      </c>
      <c r="T15" s="211">
        <v>0</v>
      </c>
      <c r="U15" s="211">
        <v>0</v>
      </c>
      <c r="V15" s="211">
        <v>0</v>
      </c>
      <c r="W15" s="211">
        <v>0</v>
      </c>
      <c r="X15" s="211">
        <v>0</v>
      </c>
      <c r="Y15" s="211">
        <v>0</v>
      </c>
      <c r="Z15" s="211">
        <v>0</v>
      </c>
      <c r="AA15" s="211">
        <v>0</v>
      </c>
      <c r="AB15" s="211">
        <v>0</v>
      </c>
      <c r="AC15" s="211">
        <v>0</v>
      </c>
      <c r="AD15" s="211">
        <v>0</v>
      </c>
      <c r="AE15" s="211">
        <v>0</v>
      </c>
    </row>
    <row r="16" spans="1:31">
      <c r="A16" s="210" t="s">
        <v>418</v>
      </c>
      <c r="C16" s="211">
        <v>7727788</v>
      </c>
      <c r="D16" s="211">
        <v>0</v>
      </c>
      <c r="E16" s="211">
        <v>66664126</v>
      </c>
      <c r="F16" s="211">
        <v>29174116</v>
      </c>
      <c r="G16" s="211">
        <v>20018550</v>
      </c>
      <c r="H16" s="211">
        <v>52802</v>
      </c>
      <c r="I16" s="211">
        <v>30441325</v>
      </c>
      <c r="J16" s="211">
        <v>759054</v>
      </c>
      <c r="K16" s="211">
        <v>4882577</v>
      </c>
      <c r="L16" s="211">
        <v>0</v>
      </c>
      <c r="M16" s="211">
        <v>0</v>
      </c>
      <c r="N16" s="211">
        <v>525042275</v>
      </c>
      <c r="O16" s="211">
        <v>260494</v>
      </c>
      <c r="P16" s="211">
        <v>3277775</v>
      </c>
      <c r="Q16" s="211">
        <v>459948</v>
      </c>
      <c r="R16" s="211">
        <v>264447</v>
      </c>
      <c r="S16" s="211">
        <v>56838</v>
      </c>
      <c r="T16" s="211">
        <v>1526632</v>
      </c>
      <c r="U16" s="211">
        <v>210077</v>
      </c>
      <c r="V16" s="211">
        <v>144955</v>
      </c>
      <c r="W16" s="211">
        <v>473907</v>
      </c>
      <c r="X16" s="211">
        <v>48848</v>
      </c>
      <c r="Y16" s="211">
        <v>10910</v>
      </c>
      <c r="Z16" s="211">
        <v>7848</v>
      </c>
      <c r="AA16" s="211">
        <v>0</v>
      </c>
      <c r="AB16" s="211">
        <v>21706446</v>
      </c>
      <c r="AC16" s="211">
        <v>10260495</v>
      </c>
      <c r="AD16" s="211">
        <v>279509</v>
      </c>
      <c r="AE16" s="211">
        <v>63826122</v>
      </c>
    </row>
    <row r="18" spans="3:31">
      <c r="C18" s="213">
        <v>7727788</v>
      </c>
      <c r="D18" s="213">
        <v>0</v>
      </c>
      <c r="E18" s="213">
        <v>66664126</v>
      </c>
      <c r="F18" s="213">
        <v>29174116</v>
      </c>
      <c r="G18" s="213">
        <v>20018550</v>
      </c>
      <c r="H18" s="213">
        <v>52802</v>
      </c>
      <c r="I18" s="213">
        <v>30441325</v>
      </c>
      <c r="J18" s="213">
        <v>759054</v>
      </c>
      <c r="K18" s="213">
        <v>4882577</v>
      </c>
      <c r="L18" s="213">
        <v>0</v>
      </c>
      <c r="M18" s="213">
        <v>0</v>
      </c>
      <c r="N18" s="213">
        <v>525042275</v>
      </c>
      <c r="O18" s="213">
        <v>260494</v>
      </c>
      <c r="P18" s="213">
        <v>3277775</v>
      </c>
      <c r="Q18" s="213">
        <v>459948</v>
      </c>
      <c r="R18" s="213">
        <v>264447</v>
      </c>
      <c r="S18" s="213">
        <v>56838</v>
      </c>
      <c r="T18" s="213">
        <v>1526632</v>
      </c>
      <c r="U18" s="213">
        <v>210077</v>
      </c>
      <c r="V18" s="213">
        <v>144955</v>
      </c>
      <c r="W18" s="213">
        <v>473907</v>
      </c>
      <c r="X18" s="213">
        <v>48848</v>
      </c>
      <c r="Y18" s="213">
        <v>10910</v>
      </c>
      <c r="Z18" s="213">
        <v>7848</v>
      </c>
      <c r="AA18" s="213">
        <v>0</v>
      </c>
      <c r="AB18" s="213">
        <v>21706446</v>
      </c>
      <c r="AC18" s="213">
        <v>10260495</v>
      </c>
      <c r="AD18" s="213">
        <v>279509</v>
      </c>
      <c r="AE18" s="213">
        <v>63826122</v>
      </c>
    </row>
    <row r="19" spans="3:31">
      <c r="C19" s="211">
        <f>C16-C18</f>
        <v>0</v>
      </c>
      <c r="D19" s="211">
        <f t="shared" ref="D19:AE19" si="0">D16-D18</f>
        <v>0</v>
      </c>
      <c r="E19" s="211">
        <f t="shared" si="0"/>
        <v>0</v>
      </c>
      <c r="F19" s="211">
        <f t="shared" si="0"/>
        <v>0</v>
      </c>
      <c r="G19" s="211">
        <f t="shared" si="0"/>
        <v>0</v>
      </c>
      <c r="H19" s="211">
        <f t="shared" si="0"/>
        <v>0</v>
      </c>
      <c r="I19" s="211">
        <f t="shared" si="0"/>
        <v>0</v>
      </c>
      <c r="J19" s="211">
        <f t="shared" si="0"/>
        <v>0</v>
      </c>
      <c r="K19" s="211">
        <f t="shared" si="0"/>
        <v>0</v>
      </c>
      <c r="L19" s="211">
        <f t="shared" si="0"/>
        <v>0</v>
      </c>
      <c r="M19" s="211">
        <f t="shared" si="0"/>
        <v>0</v>
      </c>
      <c r="N19" s="211">
        <f t="shared" si="0"/>
        <v>0</v>
      </c>
      <c r="O19" s="211">
        <f t="shared" si="0"/>
        <v>0</v>
      </c>
      <c r="P19" s="211">
        <f t="shared" si="0"/>
        <v>0</v>
      </c>
      <c r="Q19" s="211">
        <f t="shared" si="0"/>
        <v>0</v>
      </c>
      <c r="R19" s="211">
        <f t="shared" si="0"/>
        <v>0</v>
      </c>
      <c r="S19" s="211">
        <f t="shared" si="0"/>
        <v>0</v>
      </c>
      <c r="T19" s="211">
        <f t="shared" si="0"/>
        <v>0</v>
      </c>
      <c r="U19" s="211">
        <f t="shared" si="0"/>
        <v>0</v>
      </c>
      <c r="V19" s="211">
        <f t="shared" si="0"/>
        <v>0</v>
      </c>
      <c r="W19" s="211">
        <f t="shared" si="0"/>
        <v>0</v>
      </c>
      <c r="X19" s="211">
        <f t="shared" si="0"/>
        <v>0</v>
      </c>
      <c r="Y19" s="211">
        <f t="shared" si="0"/>
        <v>0</v>
      </c>
      <c r="Z19" s="211">
        <f t="shared" si="0"/>
        <v>0</v>
      </c>
      <c r="AA19" s="211">
        <f t="shared" si="0"/>
        <v>0</v>
      </c>
      <c r="AB19" s="211">
        <f t="shared" si="0"/>
        <v>0</v>
      </c>
      <c r="AC19" s="211">
        <f t="shared" si="0"/>
        <v>0</v>
      </c>
      <c r="AD19" s="211">
        <f t="shared" si="0"/>
        <v>0</v>
      </c>
      <c r="AE19" s="211">
        <f t="shared" si="0"/>
        <v>0</v>
      </c>
    </row>
  </sheetData>
  <dataValidations count="1">
    <dataValidation type="list" showDropDown="1" showErrorMessage="1" errorTitle="Veuillez ne pas modifier " error="Veuillez ne pas modifier ces cellules." sqref="C18:AE18">
      <formula1>"#ERROR!"</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F3:AP32"/>
  <sheetViews>
    <sheetView topLeftCell="A2" workbookViewId="0">
      <selection activeCell="C10" sqref="C10:C13"/>
    </sheetView>
  </sheetViews>
  <sheetFormatPr baseColWidth="10" defaultColWidth="9" defaultRowHeight="15.75"/>
  <sheetData>
    <row r="3" spans="6:42" ht="45">
      <c r="F3" s="180" t="s">
        <v>337</v>
      </c>
      <c r="G3" s="181" t="s">
        <v>338</v>
      </c>
      <c r="H3" s="180" t="s">
        <v>339</v>
      </c>
      <c r="I3" s="181" t="s">
        <v>340</v>
      </c>
      <c r="J3" s="181" t="s">
        <v>341</v>
      </c>
      <c r="K3" s="181" t="s">
        <v>342</v>
      </c>
      <c r="L3" s="182" t="s">
        <v>343</v>
      </c>
    </row>
    <row r="4" spans="6:42" ht="45">
      <c r="F4" s="183">
        <v>1</v>
      </c>
      <c r="G4" s="184" t="s">
        <v>344</v>
      </c>
      <c r="H4" s="185" t="s">
        <v>345</v>
      </c>
      <c r="I4" s="184" t="s">
        <v>346</v>
      </c>
      <c r="J4" s="184">
        <v>2006</v>
      </c>
      <c r="K4" s="184" t="s">
        <v>347</v>
      </c>
      <c r="L4" s="183" t="s">
        <v>330</v>
      </c>
      <c r="N4" t="s">
        <v>344</v>
      </c>
      <c r="O4" t="s">
        <v>348</v>
      </c>
      <c r="P4" t="s">
        <v>350</v>
      </c>
      <c r="Q4" t="s">
        <v>354</v>
      </c>
      <c r="R4" t="s">
        <v>355</v>
      </c>
      <c r="S4" t="s">
        <v>356</v>
      </c>
      <c r="T4" t="s">
        <v>357</v>
      </c>
      <c r="U4" t="s">
        <v>361</v>
      </c>
      <c r="V4" t="s">
        <v>364</v>
      </c>
      <c r="W4" t="s">
        <v>366</v>
      </c>
      <c r="X4" t="s">
        <v>367</v>
      </c>
      <c r="Y4" t="s">
        <v>368</v>
      </c>
      <c r="Z4" t="s">
        <v>370</v>
      </c>
      <c r="AA4" t="s">
        <v>374</v>
      </c>
      <c r="AB4" t="s">
        <v>378</v>
      </c>
      <c r="AC4" t="s">
        <v>381</v>
      </c>
      <c r="AD4" t="s">
        <v>382</v>
      </c>
      <c r="AE4" t="s">
        <v>383</v>
      </c>
      <c r="AF4" t="s">
        <v>387</v>
      </c>
      <c r="AG4" t="s">
        <v>388</v>
      </c>
      <c r="AH4" t="s">
        <v>389</v>
      </c>
      <c r="AI4" t="s">
        <v>390</v>
      </c>
      <c r="AJ4" t="s">
        <v>391</v>
      </c>
      <c r="AK4" t="s">
        <v>392</v>
      </c>
      <c r="AL4" t="s">
        <v>393</v>
      </c>
      <c r="AM4" t="s">
        <v>396</v>
      </c>
      <c r="AN4" t="s">
        <v>400</v>
      </c>
      <c r="AO4" t="s">
        <v>404</v>
      </c>
      <c r="AP4" t="s">
        <v>408</v>
      </c>
    </row>
    <row r="5" spans="6:42">
      <c r="F5" s="186">
        <v>2</v>
      </c>
      <c r="G5" s="187" t="s">
        <v>348</v>
      </c>
      <c r="H5" s="188" t="s">
        <v>349</v>
      </c>
      <c r="I5" s="187" t="s">
        <v>349</v>
      </c>
      <c r="J5" s="187" t="s">
        <v>349</v>
      </c>
      <c r="K5" s="187" t="s">
        <v>349</v>
      </c>
      <c r="L5" s="186" t="s">
        <v>349</v>
      </c>
      <c r="N5" t="s">
        <v>345</v>
      </c>
      <c r="O5" t="s">
        <v>349</v>
      </c>
      <c r="P5">
        <v>600002755</v>
      </c>
      <c r="Q5" t="s">
        <v>349</v>
      </c>
      <c r="R5">
        <v>600004888</v>
      </c>
      <c r="S5" t="s">
        <v>349</v>
      </c>
      <c r="T5">
        <v>600006939</v>
      </c>
      <c r="U5">
        <v>600006886</v>
      </c>
      <c r="V5">
        <v>600006555</v>
      </c>
      <c r="W5" t="s">
        <v>349</v>
      </c>
      <c r="X5" t="s">
        <v>349</v>
      </c>
      <c r="Y5">
        <v>4542769</v>
      </c>
      <c r="Z5">
        <v>600007251</v>
      </c>
      <c r="AA5">
        <v>600007082</v>
      </c>
      <c r="AB5">
        <v>600011031</v>
      </c>
      <c r="AC5" t="s">
        <v>349</v>
      </c>
      <c r="AD5" t="s">
        <v>349</v>
      </c>
      <c r="AE5">
        <v>600001373</v>
      </c>
      <c r="AF5" t="s">
        <v>349</v>
      </c>
      <c r="AG5" t="s">
        <v>349</v>
      </c>
      <c r="AH5" t="s">
        <v>349</v>
      </c>
      <c r="AI5" t="s">
        <v>349</v>
      </c>
      <c r="AJ5" t="s">
        <v>349</v>
      </c>
      <c r="AK5" t="s">
        <v>349</v>
      </c>
      <c r="AL5">
        <v>600052453</v>
      </c>
      <c r="AM5">
        <v>600010746</v>
      </c>
      <c r="AN5" t="s">
        <v>401</v>
      </c>
      <c r="AO5">
        <v>600008367</v>
      </c>
      <c r="AP5">
        <v>600008474</v>
      </c>
    </row>
    <row r="6" spans="6:42" ht="45">
      <c r="F6" s="183">
        <v>3</v>
      </c>
      <c r="G6" s="184" t="s">
        <v>350</v>
      </c>
      <c r="H6" s="185">
        <v>600002755</v>
      </c>
      <c r="I6" s="184" t="s">
        <v>351</v>
      </c>
      <c r="J6" s="184" t="s">
        <v>352</v>
      </c>
      <c r="K6" s="184" t="s">
        <v>353</v>
      </c>
      <c r="L6" s="183" t="s">
        <v>330</v>
      </c>
    </row>
    <row r="7" spans="6:42" ht="45">
      <c r="F7" s="186">
        <v>4</v>
      </c>
      <c r="G7" s="187" t="s">
        <v>354</v>
      </c>
      <c r="H7" s="188" t="s">
        <v>349</v>
      </c>
      <c r="I7" s="187" t="s">
        <v>349</v>
      </c>
      <c r="J7" s="187" t="s">
        <v>349</v>
      </c>
      <c r="K7" s="187" t="s">
        <v>353</v>
      </c>
      <c r="L7" s="186" t="s">
        <v>349</v>
      </c>
    </row>
    <row r="8" spans="6:42">
      <c r="F8" s="183">
        <v>5</v>
      </c>
      <c r="G8" s="184" t="s">
        <v>355</v>
      </c>
      <c r="H8" s="185">
        <v>600004888</v>
      </c>
      <c r="I8" s="184" t="s">
        <v>349</v>
      </c>
      <c r="J8" s="184" t="s">
        <v>349</v>
      </c>
      <c r="K8" s="184" t="s">
        <v>349</v>
      </c>
      <c r="L8" s="183" t="s">
        <v>349</v>
      </c>
    </row>
    <row r="9" spans="6:42" ht="22.5">
      <c r="F9" s="186">
        <v>6</v>
      </c>
      <c r="G9" s="187" t="s">
        <v>356</v>
      </c>
      <c r="H9" s="188" t="s">
        <v>349</v>
      </c>
      <c r="I9" s="187" t="s">
        <v>349</v>
      </c>
      <c r="J9" s="187" t="s">
        <v>349</v>
      </c>
      <c r="K9" s="187" t="s">
        <v>349</v>
      </c>
      <c r="L9" s="186" t="s">
        <v>349</v>
      </c>
    </row>
    <row r="10" spans="6:42" ht="78.75">
      <c r="F10" s="183">
        <v>7</v>
      </c>
      <c r="G10" s="184" t="s">
        <v>357</v>
      </c>
      <c r="H10" s="185">
        <v>600006939</v>
      </c>
      <c r="I10" s="184" t="s">
        <v>358</v>
      </c>
      <c r="J10" s="184" t="s">
        <v>359</v>
      </c>
      <c r="K10" s="184" t="s">
        <v>360</v>
      </c>
      <c r="L10" s="183" t="s">
        <v>331</v>
      </c>
    </row>
    <row r="11" spans="6:42" ht="78.75">
      <c r="F11" s="186">
        <v>8</v>
      </c>
      <c r="G11" s="187" t="s">
        <v>361</v>
      </c>
      <c r="H11" s="188">
        <v>600006886</v>
      </c>
      <c r="I11" s="187" t="s">
        <v>358</v>
      </c>
      <c r="J11" s="187" t="s">
        <v>362</v>
      </c>
      <c r="K11" s="187" t="s">
        <v>363</v>
      </c>
      <c r="L11" s="186" t="s">
        <v>331</v>
      </c>
    </row>
    <row r="12" spans="6:42" ht="78.75">
      <c r="F12" s="183">
        <v>9</v>
      </c>
      <c r="G12" s="184" t="s">
        <v>364</v>
      </c>
      <c r="H12" s="185">
        <v>600006555</v>
      </c>
      <c r="I12" s="184" t="s">
        <v>358</v>
      </c>
      <c r="J12" s="184" t="s">
        <v>365</v>
      </c>
      <c r="K12" s="184" t="s">
        <v>363</v>
      </c>
      <c r="L12" s="183" t="s">
        <v>331</v>
      </c>
    </row>
    <row r="13" spans="6:42" ht="45">
      <c r="F13" s="186">
        <v>10</v>
      </c>
      <c r="G13" s="187" t="s">
        <v>366</v>
      </c>
      <c r="H13" s="188" t="s">
        <v>349</v>
      </c>
      <c r="I13" s="187" t="s">
        <v>349</v>
      </c>
      <c r="J13" s="187" t="s">
        <v>349</v>
      </c>
      <c r="K13" s="187" t="s">
        <v>349</v>
      </c>
      <c r="L13" s="186" t="s">
        <v>349</v>
      </c>
    </row>
    <row r="14" spans="6:42" ht="45">
      <c r="F14" s="183">
        <v>11</v>
      </c>
      <c r="G14" s="184" t="s">
        <v>367</v>
      </c>
      <c r="H14" s="185" t="s">
        <v>349</v>
      </c>
      <c r="I14" s="184" t="s">
        <v>349</v>
      </c>
      <c r="J14" s="184" t="s">
        <v>349</v>
      </c>
      <c r="K14" s="184" t="s">
        <v>349</v>
      </c>
      <c r="L14" s="183" t="s">
        <v>349</v>
      </c>
    </row>
    <row r="15" spans="6:42" ht="33.75">
      <c r="F15" s="186">
        <v>12</v>
      </c>
      <c r="G15" s="187" t="s">
        <v>368</v>
      </c>
      <c r="H15" s="188">
        <v>4542769</v>
      </c>
      <c r="I15" s="187" t="s">
        <v>369</v>
      </c>
      <c r="J15" s="187" t="s">
        <v>349</v>
      </c>
      <c r="K15" s="187" t="s">
        <v>349</v>
      </c>
      <c r="L15" s="186" t="s">
        <v>349</v>
      </c>
    </row>
    <row r="16" spans="6:42" ht="78.75">
      <c r="F16" s="183">
        <v>13</v>
      </c>
      <c r="G16" s="184" t="s">
        <v>370</v>
      </c>
      <c r="H16" s="185">
        <v>600007251</v>
      </c>
      <c r="I16" s="184" t="s">
        <v>371</v>
      </c>
      <c r="J16" s="184" t="s">
        <v>372</v>
      </c>
      <c r="K16" s="184" t="s">
        <v>373</v>
      </c>
      <c r="L16" s="183" t="s">
        <v>330</v>
      </c>
    </row>
    <row r="17" spans="6:12" ht="90">
      <c r="F17" s="186">
        <v>14</v>
      </c>
      <c r="G17" s="187" t="s">
        <v>374</v>
      </c>
      <c r="H17" s="188">
        <v>600007082</v>
      </c>
      <c r="I17" s="187" t="s">
        <v>375</v>
      </c>
      <c r="J17" s="187" t="s">
        <v>376</v>
      </c>
      <c r="K17" s="187" t="s">
        <v>377</v>
      </c>
      <c r="L17" s="186" t="s">
        <v>331</v>
      </c>
    </row>
    <row r="18" spans="6:12" ht="33.75">
      <c r="F18" s="183">
        <v>15</v>
      </c>
      <c r="G18" s="184" t="s">
        <v>378</v>
      </c>
      <c r="H18" s="185">
        <v>600011031</v>
      </c>
      <c r="I18" s="184" t="s">
        <v>379</v>
      </c>
      <c r="J18" s="184">
        <v>38718</v>
      </c>
      <c r="K18" s="184" t="s">
        <v>380</v>
      </c>
      <c r="L18" s="183" t="s">
        <v>330</v>
      </c>
    </row>
    <row r="19" spans="6:12" ht="22.5">
      <c r="F19" s="186">
        <v>16</v>
      </c>
      <c r="G19" s="187" t="s">
        <v>381</v>
      </c>
      <c r="H19" s="188" t="s">
        <v>349</v>
      </c>
      <c r="I19" s="187" t="s">
        <v>349</v>
      </c>
      <c r="J19" s="187" t="s">
        <v>349</v>
      </c>
      <c r="K19" s="187" t="s">
        <v>349</v>
      </c>
      <c r="L19" s="186" t="s">
        <v>349</v>
      </c>
    </row>
    <row r="20" spans="6:12">
      <c r="F20" s="183">
        <v>17</v>
      </c>
      <c r="G20" s="184" t="s">
        <v>382</v>
      </c>
      <c r="H20" s="185" t="s">
        <v>349</v>
      </c>
      <c r="I20" s="184" t="s">
        <v>349</v>
      </c>
      <c r="J20" s="184" t="s">
        <v>349</v>
      </c>
      <c r="K20" s="184" t="s">
        <v>349</v>
      </c>
      <c r="L20" s="183" t="s">
        <v>349</v>
      </c>
    </row>
    <row r="21" spans="6:12" ht="45">
      <c r="F21" s="186">
        <v>18</v>
      </c>
      <c r="G21" s="187" t="s">
        <v>383</v>
      </c>
      <c r="H21" s="188">
        <v>600001373</v>
      </c>
      <c r="I21" s="187" t="s">
        <v>384</v>
      </c>
      <c r="J21" s="187" t="s">
        <v>385</v>
      </c>
      <c r="K21" s="187" t="s">
        <v>386</v>
      </c>
      <c r="L21" s="186" t="s">
        <v>330</v>
      </c>
    </row>
    <row r="22" spans="6:12" ht="33.75">
      <c r="F22" s="183">
        <v>19</v>
      </c>
      <c r="G22" s="184" t="s">
        <v>387</v>
      </c>
      <c r="H22" s="185" t="s">
        <v>349</v>
      </c>
      <c r="I22" s="184" t="s">
        <v>349</v>
      </c>
      <c r="J22" s="184" t="s">
        <v>349</v>
      </c>
      <c r="K22" s="184" t="s">
        <v>349</v>
      </c>
      <c r="L22" s="183" t="s">
        <v>349</v>
      </c>
    </row>
    <row r="23" spans="6:12">
      <c r="F23" s="186">
        <v>20</v>
      </c>
      <c r="G23" s="187" t="s">
        <v>388</v>
      </c>
      <c r="H23" s="188" t="s">
        <v>349</v>
      </c>
      <c r="I23" s="187" t="s">
        <v>349</v>
      </c>
      <c r="J23" s="187" t="s">
        <v>349</v>
      </c>
      <c r="K23" s="187" t="s">
        <v>349</v>
      </c>
      <c r="L23" s="186" t="s">
        <v>349</v>
      </c>
    </row>
    <row r="24" spans="6:12">
      <c r="F24" s="183">
        <v>21</v>
      </c>
      <c r="G24" s="184" t="s">
        <v>389</v>
      </c>
      <c r="H24" s="185" t="s">
        <v>349</v>
      </c>
      <c r="I24" s="184" t="s">
        <v>349</v>
      </c>
      <c r="J24" s="184" t="s">
        <v>349</v>
      </c>
      <c r="K24" s="184" t="s">
        <v>349</v>
      </c>
      <c r="L24" s="183" t="s">
        <v>349</v>
      </c>
    </row>
    <row r="25" spans="6:12" ht="22.5">
      <c r="F25" s="186">
        <v>22</v>
      </c>
      <c r="G25" s="187" t="s">
        <v>390</v>
      </c>
      <c r="H25" s="188" t="s">
        <v>349</v>
      </c>
      <c r="I25" s="187" t="s">
        <v>349</v>
      </c>
      <c r="J25" s="187" t="s">
        <v>349</v>
      </c>
      <c r="K25" s="187" t="s">
        <v>349</v>
      </c>
      <c r="L25" s="186" t="s">
        <v>349</v>
      </c>
    </row>
    <row r="26" spans="6:12">
      <c r="F26" s="183">
        <v>23</v>
      </c>
      <c r="G26" s="184" t="s">
        <v>391</v>
      </c>
      <c r="H26" s="185" t="s">
        <v>349</v>
      </c>
      <c r="I26" s="184" t="s">
        <v>349</v>
      </c>
      <c r="J26" s="184" t="s">
        <v>349</v>
      </c>
      <c r="K26" s="184" t="s">
        <v>349</v>
      </c>
      <c r="L26" s="183" t="s">
        <v>349</v>
      </c>
    </row>
    <row r="27" spans="6:12" ht="22.5">
      <c r="F27" s="186">
        <v>24</v>
      </c>
      <c r="G27" s="187" t="s">
        <v>392</v>
      </c>
      <c r="H27" s="188" t="s">
        <v>349</v>
      </c>
      <c r="I27" s="187" t="s">
        <v>349</v>
      </c>
      <c r="J27" s="187" t="s">
        <v>349</v>
      </c>
      <c r="K27" s="187" t="s">
        <v>349</v>
      </c>
      <c r="L27" s="186" t="s">
        <v>349</v>
      </c>
    </row>
    <row r="28" spans="6:12" ht="45">
      <c r="F28" s="183">
        <v>25</v>
      </c>
      <c r="G28" s="184" t="s">
        <v>393</v>
      </c>
      <c r="H28" s="185">
        <v>600052453</v>
      </c>
      <c r="I28" s="184" t="s">
        <v>394</v>
      </c>
      <c r="J28" s="184" t="s">
        <v>349</v>
      </c>
      <c r="K28" s="184" t="s">
        <v>395</v>
      </c>
      <c r="L28" s="183" t="s">
        <v>331</v>
      </c>
    </row>
    <row r="29" spans="6:12" ht="56.25">
      <c r="F29" s="186">
        <v>26</v>
      </c>
      <c r="G29" s="187" t="s">
        <v>396</v>
      </c>
      <c r="H29" s="188">
        <v>600010746</v>
      </c>
      <c r="I29" s="187" t="s">
        <v>397</v>
      </c>
      <c r="J29" s="187" t="s">
        <v>398</v>
      </c>
      <c r="K29" s="187" t="s">
        <v>399</v>
      </c>
      <c r="L29" s="186" t="s">
        <v>330</v>
      </c>
    </row>
    <row r="30" spans="6:12" ht="67.5">
      <c r="F30" s="183">
        <v>27</v>
      </c>
      <c r="G30" s="184" t="s">
        <v>400</v>
      </c>
      <c r="H30" s="185" t="s">
        <v>401</v>
      </c>
      <c r="I30" s="184" t="s">
        <v>402</v>
      </c>
      <c r="J30" s="184" t="s">
        <v>403</v>
      </c>
      <c r="K30" s="184" t="s">
        <v>399</v>
      </c>
      <c r="L30" s="183" t="s">
        <v>330</v>
      </c>
    </row>
    <row r="31" spans="6:12" ht="90">
      <c r="F31" s="186">
        <v>28</v>
      </c>
      <c r="G31" s="187" t="s">
        <v>404</v>
      </c>
      <c r="H31" s="188">
        <v>600008367</v>
      </c>
      <c r="I31" s="187" t="s">
        <v>405</v>
      </c>
      <c r="J31" s="187" t="s">
        <v>406</v>
      </c>
      <c r="K31" s="187" t="s">
        <v>407</v>
      </c>
      <c r="L31" s="186" t="s">
        <v>331</v>
      </c>
    </row>
    <row r="32" spans="6:12" ht="45">
      <c r="F32" s="183">
        <v>29</v>
      </c>
      <c r="G32" s="184" t="s">
        <v>408</v>
      </c>
      <c r="H32" s="185">
        <v>600008474</v>
      </c>
      <c r="I32" s="184" t="s">
        <v>349</v>
      </c>
      <c r="J32" s="189">
        <v>39656</v>
      </c>
      <c r="K32" s="184" t="s">
        <v>409</v>
      </c>
      <c r="L32" s="183" t="s">
        <v>349</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Sheet7"/>
  <dimension ref="B1:CA79"/>
  <sheetViews>
    <sheetView topLeftCell="A5" zoomScale="75" zoomScaleNormal="75" zoomScalePageLayoutView="75" workbookViewId="0">
      <selection activeCell="C10" sqref="C10:C13"/>
    </sheetView>
  </sheetViews>
  <sheetFormatPr baseColWidth="10" defaultColWidth="10.875" defaultRowHeight="15.75"/>
  <cols>
    <col min="1" max="1" width="3.625" style="1" customWidth="1"/>
    <col min="2" max="2" width="7.375" style="3" customWidth="1"/>
    <col min="3" max="3" width="59.5" style="1" customWidth="1"/>
    <col min="4" max="4" width="33.875" style="1" customWidth="1"/>
    <col min="5" max="5" width="3" customWidth="1"/>
    <col min="6" max="6" width="43.375" style="1" customWidth="1"/>
    <col min="7" max="7" width="33.375" style="1" customWidth="1"/>
    <col min="8" max="8" width="42.625" style="1" customWidth="1"/>
    <col min="9" max="9" width="2.5" style="1" customWidth="1"/>
    <col min="10" max="10" width="17.375" style="1" customWidth="1"/>
    <col min="11" max="11" width="11.5" style="1" bestFit="1" customWidth="1"/>
    <col min="12" max="12" width="15.125" style="1" bestFit="1" customWidth="1"/>
    <col min="13" max="13" width="23.5" style="1" customWidth="1"/>
    <col min="14" max="15" width="11.5" style="1" customWidth="1"/>
    <col min="16" max="16" width="12.5" style="1" bestFit="1" customWidth="1"/>
    <col min="17" max="16384" width="10.875" style="1"/>
  </cols>
  <sheetData>
    <row r="1" spans="2:79" ht="15.95" customHeight="1"/>
    <row r="2" spans="2:79" ht="26.25">
      <c r="B2" s="44" t="s">
        <v>136</v>
      </c>
      <c r="H2" s="133" t="s">
        <v>263</v>
      </c>
      <c r="J2" s="19" t="s">
        <v>177</v>
      </c>
      <c r="K2" s="24"/>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5"/>
    </row>
    <row r="3" spans="2:79">
      <c r="B3" s="98" t="s">
        <v>215</v>
      </c>
      <c r="H3" s="132" t="s">
        <v>264</v>
      </c>
      <c r="J3" s="100" t="s">
        <v>214</v>
      </c>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8"/>
    </row>
    <row r="4" spans="2:79" ht="78.75">
      <c r="B4" s="147" t="s">
        <v>270</v>
      </c>
      <c r="C4" s="144"/>
      <c r="D4" s="145"/>
      <c r="E4" s="146"/>
      <c r="F4" s="143"/>
      <c r="J4" s="20" t="s">
        <v>179</v>
      </c>
      <c r="K4" s="73" t="s">
        <v>0</v>
      </c>
      <c r="L4" s="73" t="s">
        <v>1</v>
      </c>
      <c r="M4" s="73" t="s">
        <v>2</v>
      </c>
      <c r="N4" s="73" t="s">
        <v>3</v>
      </c>
      <c r="O4" s="73" t="s">
        <v>4</v>
      </c>
      <c r="P4" s="73" t="s">
        <v>5</v>
      </c>
      <c r="Q4" s="73" t="s">
        <v>6</v>
      </c>
      <c r="R4" s="73" t="s">
        <v>7</v>
      </c>
      <c r="S4" s="73" t="s">
        <v>8</v>
      </c>
      <c r="T4" s="73" t="s">
        <v>9</v>
      </c>
      <c r="U4" s="73" t="s">
        <v>10</v>
      </c>
      <c r="V4" s="73" t="s">
        <v>11</v>
      </c>
      <c r="W4" s="73" t="s">
        <v>12</v>
      </c>
      <c r="X4" s="73" t="s">
        <v>13</v>
      </c>
      <c r="Y4" s="73" t="s">
        <v>14</v>
      </c>
      <c r="Z4" s="73" t="s">
        <v>15</v>
      </c>
      <c r="AA4" s="73" t="s">
        <v>16</v>
      </c>
      <c r="AB4" s="73" t="s">
        <v>17</v>
      </c>
      <c r="AC4" s="73" t="s">
        <v>18</v>
      </c>
      <c r="AD4" s="73" t="s">
        <v>19</v>
      </c>
      <c r="AE4" s="73" t="s">
        <v>20</v>
      </c>
      <c r="AF4" s="73" t="s">
        <v>21</v>
      </c>
      <c r="AG4" s="73" t="s">
        <v>22</v>
      </c>
      <c r="AH4" s="73" t="s">
        <v>23</v>
      </c>
      <c r="AI4" s="73" t="s">
        <v>24</v>
      </c>
      <c r="AJ4" s="73" t="s">
        <v>25</v>
      </c>
      <c r="AK4" s="73" t="s">
        <v>26</v>
      </c>
      <c r="AL4" s="73" t="s">
        <v>27</v>
      </c>
      <c r="AM4" s="73" t="s">
        <v>28</v>
      </c>
      <c r="AN4" s="73" t="s">
        <v>29</v>
      </c>
      <c r="AO4" s="73" t="s">
        <v>30</v>
      </c>
      <c r="AP4" s="73" t="s">
        <v>31</v>
      </c>
      <c r="AQ4" s="73" t="s">
        <v>32</v>
      </c>
      <c r="AR4" s="73" t="s">
        <v>33</v>
      </c>
      <c r="AS4" s="73" t="s">
        <v>34</v>
      </c>
      <c r="AT4" s="73" t="s">
        <v>35</v>
      </c>
      <c r="AU4" s="73" t="s">
        <v>36</v>
      </c>
      <c r="AV4" s="73" t="s">
        <v>37</v>
      </c>
      <c r="AW4" s="73" t="s">
        <v>38</v>
      </c>
      <c r="AX4" s="73" t="s">
        <v>39</v>
      </c>
      <c r="AY4" s="73" t="s">
        <v>40</v>
      </c>
      <c r="AZ4" s="73" t="s">
        <v>41</v>
      </c>
      <c r="BA4" s="73" t="s">
        <v>42</v>
      </c>
      <c r="BB4" s="73" t="s">
        <v>43</v>
      </c>
      <c r="BC4" s="73" t="s">
        <v>44</v>
      </c>
      <c r="BD4" s="73" t="s">
        <v>45</v>
      </c>
      <c r="BE4" s="73" t="s">
        <v>46</v>
      </c>
      <c r="BF4" s="73" t="s">
        <v>47</v>
      </c>
      <c r="BG4" s="73" t="s">
        <v>48</v>
      </c>
      <c r="BH4" s="73" t="s">
        <v>49</v>
      </c>
      <c r="BI4" s="73" t="s">
        <v>50</v>
      </c>
      <c r="BJ4" s="73" t="s">
        <v>51</v>
      </c>
      <c r="BK4" s="73" t="s">
        <v>52</v>
      </c>
      <c r="BL4" s="73" t="s">
        <v>53</v>
      </c>
      <c r="BM4" s="73" t="s">
        <v>54</v>
      </c>
      <c r="BN4" s="73" t="s">
        <v>55</v>
      </c>
      <c r="BO4" s="73" t="s">
        <v>56</v>
      </c>
      <c r="BP4" s="73" t="s">
        <v>57</v>
      </c>
      <c r="BQ4" s="73" t="s">
        <v>58</v>
      </c>
      <c r="BR4" s="73" t="s">
        <v>59</v>
      </c>
      <c r="BS4" s="73" t="s">
        <v>60</v>
      </c>
      <c r="BT4" s="73" t="s">
        <v>61</v>
      </c>
      <c r="BU4" s="73" t="s">
        <v>62</v>
      </c>
      <c r="BV4" s="73" t="s">
        <v>63</v>
      </c>
      <c r="BW4" s="73" t="s">
        <v>64</v>
      </c>
      <c r="BX4" s="73" t="s">
        <v>65</v>
      </c>
      <c r="BY4" s="73" t="s">
        <v>66</v>
      </c>
      <c r="BZ4" s="73" t="s">
        <v>67</v>
      </c>
      <c r="CA4" s="74" t="s">
        <v>68</v>
      </c>
    </row>
    <row r="5" spans="2:79">
      <c r="J5" s="13" t="s">
        <v>180</v>
      </c>
      <c r="K5" s="75">
        <v>891083092</v>
      </c>
      <c r="L5" s="75">
        <v>914807077</v>
      </c>
      <c r="M5" s="75">
        <v>989490168</v>
      </c>
      <c r="N5" s="76"/>
      <c r="O5" s="76"/>
      <c r="P5" s="9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7"/>
    </row>
    <row r="6" spans="2:79" ht="21">
      <c r="B6" s="19" t="s">
        <v>137</v>
      </c>
      <c r="C6" s="18"/>
      <c r="D6" s="15"/>
      <c r="F6" s="21" t="s">
        <v>174</v>
      </c>
      <c r="G6" s="135"/>
      <c r="H6" s="23"/>
      <c r="J6" s="14" t="s">
        <v>178</v>
      </c>
      <c r="K6" s="78" t="s">
        <v>181</v>
      </c>
      <c r="L6" s="78" t="s">
        <v>181</v>
      </c>
      <c r="M6" s="78" t="s">
        <v>181</v>
      </c>
      <c r="N6" s="78" t="s">
        <v>181</v>
      </c>
      <c r="O6" s="78" t="s">
        <v>181</v>
      </c>
      <c r="P6" s="78" t="s">
        <v>181</v>
      </c>
      <c r="Q6" s="78" t="s">
        <v>181</v>
      </c>
      <c r="R6" s="78" t="s">
        <v>181</v>
      </c>
      <c r="S6" s="78" t="s">
        <v>181</v>
      </c>
      <c r="T6" s="78" t="s">
        <v>181</v>
      </c>
      <c r="U6" s="78" t="s">
        <v>181</v>
      </c>
      <c r="V6" s="78" t="s">
        <v>181</v>
      </c>
      <c r="W6" s="78" t="s">
        <v>181</v>
      </c>
      <c r="X6" s="78" t="s">
        <v>181</v>
      </c>
      <c r="Y6" s="78" t="s">
        <v>181</v>
      </c>
      <c r="Z6" s="78" t="s">
        <v>181</v>
      </c>
      <c r="AA6" s="78" t="s">
        <v>181</v>
      </c>
      <c r="AB6" s="78" t="s">
        <v>181</v>
      </c>
      <c r="AC6" s="78" t="s">
        <v>181</v>
      </c>
      <c r="AD6" s="78" t="s">
        <v>181</v>
      </c>
      <c r="AE6" s="78" t="s">
        <v>181</v>
      </c>
      <c r="AF6" s="78" t="s">
        <v>181</v>
      </c>
      <c r="AG6" s="78" t="s">
        <v>181</v>
      </c>
      <c r="AH6" s="78" t="s">
        <v>181</v>
      </c>
      <c r="AI6" s="78" t="s">
        <v>181</v>
      </c>
      <c r="AJ6" s="78" t="s">
        <v>181</v>
      </c>
      <c r="AK6" s="78" t="s">
        <v>181</v>
      </c>
      <c r="AL6" s="78" t="s">
        <v>181</v>
      </c>
      <c r="AM6" s="78" t="s">
        <v>181</v>
      </c>
      <c r="AN6" s="78" t="s">
        <v>181</v>
      </c>
      <c r="AO6" s="78" t="s">
        <v>181</v>
      </c>
      <c r="AP6" s="78" t="s">
        <v>181</v>
      </c>
      <c r="AQ6" s="78" t="s">
        <v>181</v>
      </c>
      <c r="AR6" s="78" t="s">
        <v>181</v>
      </c>
      <c r="AS6" s="78" t="s">
        <v>181</v>
      </c>
      <c r="AT6" s="78" t="s">
        <v>181</v>
      </c>
      <c r="AU6" s="78" t="s">
        <v>181</v>
      </c>
      <c r="AV6" s="78" t="s">
        <v>181</v>
      </c>
      <c r="AW6" s="78" t="s">
        <v>181</v>
      </c>
      <c r="AX6" s="78" t="s">
        <v>181</v>
      </c>
      <c r="AY6" s="78" t="s">
        <v>181</v>
      </c>
      <c r="AZ6" s="78" t="s">
        <v>181</v>
      </c>
      <c r="BA6" s="78" t="s">
        <v>181</v>
      </c>
      <c r="BB6" s="78" t="s">
        <v>181</v>
      </c>
      <c r="BC6" s="78" t="s">
        <v>181</v>
      </c>
      <c r="BD6" s="78" t="s">
        <v>181</v>
      </c>
      <c r="BE6" s="78" t="s">
        <v>181</v>
      </c>
      <c r="BF6" s="78" t="s">
        <v>181</v>
      </c>
      <c r="BG6" s="78" t="s">
        <v>181</v>
      </c>
      <c r="BH6" s="78" t="s">
        <v>181</v>
      </c>
      <c r="BI6" s="78" t="s">
        <v>181</v>
      </c>
      <c r="BJ6" s="78" t="s">
        <v>181</v>
      </c>
      <c r="BK6" s="78" t="s">
        <v>181</v>
      </c>
      <c r="BL6" s="78" t="s">
        <v>181</v>
      </c>
      <c r="BM6" s="78" t="s">
        <v>181</v>
      </c>
      <c r="BN6" s="78" t="s">
        <v>181</v>
      </c>
      <c r="BO6" s="78" t="s">
        <v>181</v>
      </c>
      <c r="BP6" s="78" t="s">
        <v>181</v>
      </c>
      <c r="BQ6" s="78" t="s">
        <v>181</v>
      </c>
      <c r="BR6" s="78" t="s">
        <v>181</v>
      </c>
      <c r="BS6" s="78" t="s">
        <v>181</v>
      </c>
      <c r="BT6" s="78" t="s">
        <v>181</v>
      </c>
      <c r="BU6" s="78" t="s">
        <v>181</v>
      </c>
      <c r="BV6" s="78" t="s">
        <v>181</v>
      </c>
      <c r="BW6" s="78" t="s">
        <v>181</v>
      </c>
      <c r="BX6" s="78" t="s">
        <v>181</v>
      </c>
      <c r="BY6" s="78" t="s">
        <v>181</v>
      </c>
      <c r="BZ6" s="78" t="s">
        <v>181</v>
      </c>
      <c r="CA6" s="78" t="s">
        <v>181</v>
      </c>
    </row>
    <row r="7" spans="2:79" ht="81.95" customHeight="1">
      <c r="B7" s="347" t="s">
        <v>216</v>
      </c>
      <c r="C7" s="348"/>
      <c r="D7" s="349"/>
      <c r="F7" s="347" t="s">
        <v>269</v>
      </c>
      <c r="G7" s="348"/>
      <c r="H7" s="349"/>
      <c r="J7" s="94" t="s">
        <v>268</v>
      </c>
      <c r="K7" s="17"/>
      <c r="L7" s="17"/>
      <c r="M7" s="17"/>
      <c r="N7" s="101" t="s">
        <v>182</v>
      </c>
      <c r="O7" s="17"/>
      <c r="P7" s="17"/>
    </row>
    <row r="8" spans="2:79" ht="31.5">
      <c r="B8" s="67" t="s">
        <v>202</v>
      </c>
      <c r="C8" s="9"/>
      <c r="D8" s="68" t="s">
        <v>205</v>
      </c>
      <c r="F8" s="69" t="s">
        <v>175</v>
      </c>
      <c r="G8" s="136" t="s">
        <v>285</v>
      </c>
      <c r="H8" s="68" t="s">
        <v>265</v>
      </c>
      <c r="J8" s="71" t="s">
        <v>183</v>
      </c>
      <c r="K8" s="70">
        <f t="shared" ref="K8:AP8" si="0">SUM(K10:K53)</f>
        <v>-22762</v>
      </c>
      <c r="L8" s="70">
        <f t="shared" si="0"/>
        <v>10341612</v>
      </c>
      <c r="M8" s="70">
        <f t="shared" si="0"/>
        <v>-18710</v>
      </c>
      <c r="N8" s="70">
        <f t="shared" si="0"/>
        <v>4779</v>
      </c>
      <c r="O8" s="70">
        <f t="shared" si="0"/>
        <v>-589625</v>
      </c>
      <c r="P8" s="70">
        <f t="shared" si="0"/>
        <v>33305</v>
      </c>
      <c r="Q8" s="70">
        <f t="shared" si="0"/>
        <v>-38891</v>
      </c>
      <c r="R8" s="70">
        <f t="shared" si="0"/>
        <v>-47810</v>
      </c>
      <c r="S8" s="70">
        <f t="shared" si="0"/>
        <v>1852737</v>
      </c>
      <c r="T8" s="70">
        <f t="shared" si="0"/>
        <v>187192.58</v>
      </c>
      <c r="U8" s="70">
        <f t="shared" si="0"/>
        <v>-122270.41</v>
      </c>
      <c r="V8" s="70">
        <f t="shared" si="0"/>
        <v>15436034</v>
      </c>
      <c r="W8" s="70">
        <f t="shared" si="0"/>
        <v>176068</v>
      </c>
      <c r="X8" s="70">
        <f t="shared" si="0"/>
        <v>-77620</v>
      </c>
      <c r="Y8" s="70">
        <f t="shared" si="0"/>
        <v>-1429916.44</v>
      </c>
      <c r="Z8" s="70">
        <f t="shared" si="0"/>
        <v>2642755</v>
      </c>
      <c r="AA8" s="70">
        <f t="shared" si="0"/>
        <v>-7985</v>
      </c>
      <c r="AB8" s="70">
        <f t="shared" si="0"/>
        <v>-365272</v>
      </c>
      <c r="AC8" s="70">
        <f t="shared" si="0"/>
        <v>-137362</v>
      </c>
      <c r="AD8" s="70">
        <f t="shared" si="0"/>
        <v>9264035</v>
      </c>
      <c r="AE8" s="70">
        <f t="shared" si="0"/>
        <v>0</v>
      </c>
      <c r="AF8" s="70">
        <f t="shared" si="0"/>
        <v>1179842</v>
      </c>
      <c r="AG8" s="70">
        <f t="shared" si="0"/>
        <v>-14519</v>
      </c>
      <c r="AH8" s="70">
        <f t="shared" si="0"/>
        <v>32517725</v>
      </c>
      <c r="AI8" s="70">
        <f t="shared" si="0"/>
        <v>157583</v>
      </c>
      <c r="AJ8" s="70">
        <f t="shared" si="0"/>
        <v>-84686</v>
      </c>
      <c r="AK8" s="70">
        <f t="shared" si="0"/>
        <v>-379675</v>
      </c>
      <c r="AL8" s="70">
        <f t="shared" si="0"/>
        <v>2707073</v>
      </c>
      <c r="AM8" s="70">
        <f t="shared" si="0"/>
        <v>-12791</v>
      </c>
      <c r="AN8" s="70">
        <f t="shared" si="0"/>
        <v>1437624</v>
      </c>
      <c r="AO8" s="70">
        <f t="shared" si="0"/>
        <v>487678</v>
      </c>
      <c r="AP8" s="70">
        <f t="shared" si="0"/>
        <v>-50878</v>
      </c>
      <c r="AQ8" s="70">
        <f t="shared" ref="AQ8:BZ8" si="1">SUM(AQ10:AQ53)</f>
        <v>0</v>
      </c>
      <c r="AR8" s="70">
        <f t="shared" si="1"/>
        <v>2323280</v>
      </c>
      <c r="AS8" s="70">
        <f t="shared" si="1"/>
        <v>-707208</v>
      </c>
      <c r="AT8" s="70">
        <f t="shared" si="1"/>
        <v>13689053</v>
      </c>
      <c r="AU8" s="70">
        <f t="shared" si="1"/>
        <v>-268927</v>
      </c>
      <c r="AV8" s="70">
        <f t="shared" si="1"/>
        <v>569316.17000000004</v>
      </c>
      <c r="AW8" s="70">
        <f t="shared" si="1"/>
        <v>2</v>
      </c>
      <c r="AX8" s="70">
        <f t="shared" si="1"/>
        <v>311</v>
      </c>
      <c r="AY8" s="70">
        <f t="shared" si="1"/>
        <v>228751</v>
      </c>
      <c r="AZ8" s="70">
        <f t="shared" si="1"/>
        <v>-26715</v>
      </c>
      <c r="BA8" s="70">
        <f t="shared" si="1"/>
        <v>-539013</v>
      </c>
      <c r="BB8" s="70">
        <f t="shared" si="1"/>
        <v>-524337</v>
      </c>
      <c r="BC8" s="70">
        <f t="shared" si="1"/>
        <v>-646001</v>
      </c>
      <c r="BD8" s="70">
        <f t="shared" si="1"/>
        <v>146929996</v>
      </c>
      <c r="BE8" s="70">
        <f t="shared" si="1"/>
        <v>-11919</v>
      </c>
      <c r="BF8" s="70">
        <f t="shared" si="1"/>
        <v>-230237</v>
      </c>
      <c r="BG8" s="70">
        <f t="shared" si="1"/>
        <v>-328388</v>
      </c>
      <c r="BH8" s="70">
        <f t="shared" si="1"/>
        <v>4854</v>
      </c>
      <c r="BI8" s="70">
        <f t="shared" si="1"/>
        <v>-229425</v>
      </c>
      <c r="BJ8" s="70">
        <f t="shared" si="1"/>
        <v>0</v>
      </c>
      <c r="BK8" s="70">
        <f t="shared" si="1"/>
        <v>-518272.41</v>
      </c>
      <c r="BL8" s="70">
        <f t="shared" si="1"/>
        <v>916705.57</v>
      </c>
      <c r="BM8" s="70">
        <f t="shared" si="1"/>
        <v>869556</v>
      </c>
      <c r="BN8" s="70">
        <f t="shared" si="1"/>
        <v>-113336</v>
      </c>
      <c r="BO8" s="70">
        <f t="shared" si="1"/>
        <v>-156575.28</v>
      </c>
      <c r="BP8" s="70">
        <f t="shared" si="1"/>
        <v>3097146</v>
      </c>
      <c r="BQ8" s="70">
        <f t="shared" si="1"/>
        <v>128248457</v>
      </c>
      <c r="BR8" s="70">
        <f t="shared" si="1"/>
        <v>-13773</v>
      </c>
      <c r="BS8" s="70">
        <f t="shared" si="1"/>
        <v>-354802</v>
      </c>
      <c r="BT8" s="70">
        <f t="shared" si="1"/>
        <v>-191267</v>
      </c>
      <c r="BU8" s="70">
        <f t="shared" si="1"/>
        <v>403140</v>
      </c>
      <c r="BV8" s="70">
        <f t="shared" si="1"/>
        <v>27646632</v>
      </c>
      <c r="BW8" s="70">
        <f t="shared" si="1"/>
        <v>-79993</v>
      </c>
      <c r="BX8" s="70">
        <f t="shared" si="1"/>
        <v>-464900</v>
      </c>
      <c r="BY8" s="70">
        <f t="shared" si="1"/>
        <v>-108028</v>
      </c>
      <c r="BZ8" s="70">
        <f t="shared" si="1"/>
        <v>-252258.15000000002</v>
      </c>
      <c r="CA8" s="70">
        <f t="shared" ref="CA8" si="2">SUM(CA10:CA53)</f>
        <v>-662887</v>
      </c>
    </row>
    <row r="9" spans="2:79">
      <c r="B9" s="88" t="s">
        <v>72</v>
      </c>
      <c r="C9" s="89" t="s">
        <v>138</v>
      </c>
      <c r="D9" s="11"/>
      <c r="F9" s="80"/>
      <c r="G9" s="138"/>
      <c r="H9" s="81"/>
      <c r="I9" s="4"/>
      <c r="J9" s="72">
        <f t="shared" ref="J9:J52" si="3">SUM(K9:CA9)</f>
        <v>0</v>
      </c>
    </row>
    <row r="10" spans="2:79">
      <c r="B10" s="90" t="s">
        <v>73</v>
      </c>
      <c r="C10" s="91" t="s">
        <v>203</v>
      </c>
      <c r="D10" s="10"/>
      <c r="F10" s="80"/>
      <c r="G10" s="138"/>
      <c r="H10" s="81"/>
      <c r="I10" s="5"/>
      <c r="J10" s="72">
        <f t="shared" si="3"/>
        <v>0</v>
      </c>
    </row>
    <row r="11" spans="2:79" ht="31.5">
      <c r="B11" s="86" t="s">
        <v>74</v>
      </c>
      <c r="C11" s="64" t="s">
        <v>204</v>
      </c>
      <c r="D11" s="59" t="s">
        <v>184</v>
      </c>
      <c r="F11" s="80" t="s">
        <v>272</v>
      </c>
      <c r="G11" s="138" t="s">
        <v>273</v>
      </c>
      <c r="H11" s="81"/>
      <c r="I11" s="5"/>
      <c r="J11" s="72">
        <f t="shared" si="3"/>
        <v>0</v>
      </c>
    </row>
    <row r="12" spans="2:79" ht="31.5">
      <c r="B12" s="86" t="s">
        <v>75</v>
      </c>
      <c r="C12" s="64" t="s">
        <v>206</v>
      </c>
      <c r="D12" s="59" t="s">
        <v>184</v>
      </c>
      <c r="F12" s="80" t="s">
        <v>287</v>
      </c>
      <c r="G12" s="138" t="s">
        <v>274</v>
      </c>
      <c r="H12" s="150">
        <v>228670846</v>
      </c>
      <c r="I12" s="6"/>
      <c r="J12" s="72">
        <f>SUM(K12:CA12)</f>
        <v>228670845.63</v>
      </c>
      <c r="K12" s="1">
        <v>-22762</v>
      </c>
      <c r="L12" s="1">
        <v>10281480</v>
      </c>
      <c r="M12" s="1">
        <v>-18710</v>
      </c>
      <c r="N12" s="1">
        <v>4779</v>
      </c>
      <c r="O12" s="1">
        <v>-652825</v>
      </c>
      <c r="P12" s="1">
        <v>-101407</v>
      </c>
      <c r="Q12" s="1">
        <v>-38891</v>
      </c>
      <c r="R12" s="1">
        <v>-47810</v>
      </c>
      <c r="S12" s="1">
        <v>1786015</v>
      </c>
      <c r="T12" s="1">
        <v>187192.58</v>
      </c>
      <c r="U12" s="1">
        <v>-122270.41</v>
      </c>
      <c r="V12" s="1">
        <v>15145455</v>
      </c>
      <c r="W12" s="1">
        <v>176068</v>
      </c>
      <c r="X12" s="1">
        <v>-77620</v>
      </c>
      <c r="Y12" s="1">
        <v>-1467636.44</v>
      </c>
      <c r="Z12" s="1">
        <v>2625595</v>
      </c>
      <c r="AA12" s="1">
        <v>-7985</v>
      </c>
      <c r="AB12" s="1">
        <v>-370914</v>
      </c>
      <c r="AC12" s="1">
        <v>-137362</v>
      </c>
      <c r="AD12" s="1">
        <v>9212315</v>
      </c>
      <c r="AE12" s="1">
        <v>0</v>
      </c>
      <c r="AF12" s="1">
        <v>1179842</v>
      </c>
      <c r="AG12" s="1">
        <v>-14519</v>
      </c>
      <c r="AH12" s="1">
        <v>32463676</v>
      </c>
      <c r="AI12" s="1">
        <v>157583</v>
      </c>
      <c r="AJ12" s="1">
        <v>-84686</v>
      </c>
      <c r="AK12" s="1">
        <v>-379675</v>
      </c>
      <c r="AL12" s="1">
        <v>2677933</v>
      </c>
      <c r="AM12" s="1">
        <v>-10391</v>
      </c>
      <c r="AN12" s="1">
        <v>1437624</v>
      </c>
      <c r="AO12" s="1">
        <v>487678</v>
      </c>
      <c r="AP12" s="1">
        <v>-50878</v>
      </c>
      <c r="AQ12" s="1">
        <v>0</v>
      </c>
      <c r="AR12" s="1">
        <v>2247582</v>
      </c>
      <c r="AS12" s="1">
        <v>-707103</v>
      </c>
      <c r="AT12" s="1">
        <v>13617787</v>
      </c>
      <c r="AU12" s="1">
        <v>-268927</v>
      </c>
      <c r="AV12" s="1">
        <v>569316.17000000004</v>
      </c>
      <c r="AW12" s="1">
        <v>2</v>
      </c>
      <c r="AX12" s="1">
        <v>311</v>
      </c>
      <c r="AY12" s="1">
        <v>228751</v>
      </c>
      <c r="AZ12" s="1">
        <v>-26715</v>
      </c>
      <c r="BA12" s="1">
        <v>-540156</v>
      </c>
      <c r="BB12" s="1">
        <v>-524337</v>
      </c>
      <c r="BC12" s="1">
        <v>-646001</v>
      </c>
      <c r="BD12" s="1">
        <v>0</v>
      </c>
      <c r="BE12" s="1">
        <v>-11919</v>
      </c>
      <c r="BF12" s="1">
        <v>-230237</v>
      </c>
      <c r="BG12" s="1">
        <v>-328641</v>
      </c>
      <c r="BH12" s="1">
        <v>4854</v>
      </c>
      <c r="BI12" s="1">
        <v>-229425</v>
      </c>
      <c r="BJ12" s="1">
        <v>0</v>
      </c>
      <c r="BK12" s="1">
        <v>-518272.41</v>
      </c>
      <c r="BL12" s="1">
        <v>809615.57</v>
      </c>
      <c r="BM12" s="1">
        <v>869556</v>
      </c>
      <c r="BN12" s="1">
        <v>-113336</v>
      </c>
      <c r="BO12" s="1">
        <v>-156575.28</v>
      </c>
      <c r="BP12" s="1">
        <v>3097146</v>
      </c>
      <c r="BQ12" s="1">
        <v>111686465</v>
      </c>
      <c r="BR12" s="1">
        <v>-13773</v>
      </c>
      <c r="BS12" s="1">
        <v>-410584</v>
      </c>
      <c r="BT12" s="1">
        <v>-191267</v>
      </c>
      <c r="BU12" s="1">
        <v>321288</v>
      </c>
      <c r="BV12" s="1">
        <v>27570912</v>
      </c>
      <c r="BW12" s="1">
        <v>-79993</v>
      </c>
      <c r="BX12" s="1">
        <v>-464900</v>
      </c>
      <c r="BY12" s="1">
        <v>-108028</v>
      </c>
      <c r="BZ12" s="1">
        <v>-281178.15000000002</v>
      </c>
      <c r="CA12" s="1">
        <v>-718266</v>
      </c>
    </row>
    <row r="13" spans="2:79">
      <c r="B13" s="86" t="s">
        <v>76</v>
      </c>
      <c r="C13" s="64" t="s">
        <v>139</v>
      </c>
      <c r="D13" s="59" t="s">
        <v>186</v>
      </c>
      <c r="F13" s="80"/>
      <c r="G13" s="138"/>
      <c r="H13" s="81"/>
      <c r="I13" s="6"/>
      <c r="J13" s="72">
        <f t="shared" si="3"/>
        <v>0</v>
      </c>
    </row>
    <row r="14" spans="2:79">
      <c r="B14" s="86" t="s">
        <v>77</v>
      </c>
      <c r="C14" s="64" t="s">
        <v>140</v>
      </c>
      <c r="D14" s="59" t="s">
        <v>185</v>
      </c>
      <c r="F14" s="80"/>
      <c r="G14" s="138"/>
      <c r="H14" s="81"/>
      <c r="I14" s="5"/>
      <c r="J14" s="72">
        <f t="shared" si="3"/>
        <v>0</v>
      </c>
    </row>
    <row r="15" spans="2:79">
      <c r="B15" s="93" t="s">
        <v>78</v>
      </c>
      <c r="C15" s="91" t="s">
        <v>141</v>
      </c>
      <c r="D15" s="10"/>
      <c r="F15" s="80"/>
      <c r="G15" s="138"/>
      <c r="H15" s="81"/>
      <c r="I15" s="5"/>
      <c r="J15" s="72">
        <f t="shared" si="3"/>
        <v>0</v>
      </c>
    </row>
    <row r="16" spans="2:79" ht="31.5">
      <c r="B16" s="86" t="s">
        <v>79</v>
      </c>
      <c r="C16" s="64" t="s">
        <v>168</v>
      </c>
      <c r="D16" s="59" t="s">
        <v>185</v>
      </c>
      <c r="F16" s="80"/>
      <c r="G16" s="138"/>
      <c r="H16" s="81"/>
      <c r="I16" s="6"/>
      <c r="J16" s="72">
        <f t="shared" si="3"/>
        <v>0</v>
      </c>
    </row>
    <row r="17" spans="2:79">
      <c r="B17" s="86" t="s">
        <v>80</v>
      </c>
      <c r="C17" s="64" t="s">
        <v>169</v>
      </c>
      <c r="D17" s="59" t="s">
        <v>185</v>
      </c>
      <c r="F17" s="80"/>
      <c r="G17" s="138"/>
      <c r="H17" s="81"/>
      <c r="I17" s="5"/>
      <c r="J17" s="72">
        <f t="shared" si="3"/>
        <v>0</v>
      </c>
    </row>
    <row r="18" spans="2:79">
      <c r="B18" s="86" t="s">
        <v>81</v>
      </c>
      <c r="C18" s="64" t="s">
        <v>150</v>
      </c>
      <c r="D18" s="59" t="s">
        <v>185</v>
      </c>
      <c r="F18" s="80"/>
      <c r="G18" s="138"/>
      <c r="H18" s="81"/>
      <c r="I18" s="5"/>
      <c r="J18" s="72">
        <f t="shared" si="3"/>
        <v>0</v>
      </c>
    </row>
    <row r="19" spans="2:79" ht="31.5">
      <c r="B19" s="93" t="s">
        <v>82</v>
      </c>
      <c r="C19" s="91" t="s">
        <v>143</v>
      </c>
      <c r="D19" s="11"/>
      <c r="F19" s="80"/>
      <c r="G19" s="138"/>
      <c r="H19" s="81"/>
      <c r="I19" s="6"/>
      <c r="J19" s="72">
        <f t="shared" si="3"/>
        <v>0</v>
      </c>
    </row>
    <row r="20" spans="2:79" ht="31.5">
      <c r="B20" s="86" t="s">
        <v>83</v>
      </c>
      <c r="C20" s="64" t="s">
        <v>170</v>
      </c>
      <c r="D20" s="59" t="s">
        <v>184</v>
      </c>
      <c r="F20" s="80" t="s">
        <v>288</v>
      </c>
      <c r="G20" s="138" t="s">
        <v>275</v>
      </c>
      <c r="H20" s="150">
        <v>1781115</v>
      </c>
      <c r="I20" s="6"/>
      <c r="J20" s="72">
        <f t="shared" si="3"/>
        <v>1781115</v>
      </c>
      <c r="L20" s="1">
        <v>34860</v>
      </c>
      <c r="O20" s="1">
        <v>61499</v>
      </c>
      <c r="P20" s="1">
        <v>62064</v>
      </c>
      <c r="S20" s="1">
        <v>66722</v>
      </c>
      <c r="V20" s="1">
        <v>63687</v>
      </c>
      <c r="Y20" s="1">
        <v>37720</v>
      </c>
      <c r="Z20" s="1">
        <v>17160</v>
      </c>
      <c r="AB20" s="1">
        <v>5642</v>
      </c>
      <c r="AD20" s="1">
        <v>51720</v>
      </c>
      <c r="AH20" s="1">
        <v>8720</v>
      </c>
      <c r="AL20" s="1">
        <v>9240</v>
      </c>
      <c r="AM20" s="1">
        <v>-2400</v>
      </c>
      <c r="AR20" s="1">
        <v>75698</v>
      </c>
      <c r="AS20" s="1">
        <v>-1740</v>
      </c>
      <c r="AT20" s="1">
        <v>36546</v>
      </c>
      <c r="BL20" s="1">
        <v>107090</v>
      </c>
      <c r="BQ20" s="1">
        <v>877497</v>
      </c>
      <c r="BS20" s="1">
        <v>55782</v>
      </c>
      <c r="BU20" s="1">
        <v>59874</v>
      </c>
      <c r="BV20" s="1">
        <v>75720</v>
      </c>
      <c r="BZ20" s="1">
        <v>28920</v>
      </c>
      <c r="CA20" s="1">
        <v>49094</v>
      </c>
    </row>
    <row r="21" spans="2:79" ht="31.5">
      <c r="B21" s="86" t="s">
        <v>84</v>
      </c>
      <c r="C21" s="64" t="s">
        <v>171</v>
      </c>
      <c r="D21" s="59" t="s">
        <v>184</v>
      </c>
      <c r="F21" s="80" t="s">
        <v>289</v>
      </c>
      <c r="G21" s="138" t="s">
        <v>275</v>
      </c>
      <c r="H21" s="150">
        <v>2251322</v>
      </c>
      <c r="I21" s="5"/>
      <c r="J21" s="72">
        <f t="shared" si="3"/>
        <v>2251322</v>
      </c>
      <c r="K21" s="97"/>
      <c r="L21" s="97">
        <v>26460</v>
      </c>
      <c r="M21" s="97"/>
      <c r="N21" s="97"/>
      <c r="O21" s="97"/>
      <c r="P21" s="97">
        <v>72648</v>
      </c>
      <c r="Q21" s="97"/>
      <c r="R21" s="97"/>
      <c r="S21" s="97"/>
      <c r="T21" s="97"/>
      <c r="U21" s="97"/>
      <c r="V21" s="97">
        <v>226892</v>
      </c>
      <c r="W21" s="97"/>
      <c r="X21" s="97"/>
      <c r="Y21" s="97"/>
      <c r="Z21" s="97"/>
      <c r="AA21" s="97"/>
      <c r="AB21" s="97"/>
      <c r="AC21" s="97"/>
      <c r="AD21" s="97"/>
      <c r="AE21" s="97"/>
      <c r="AF21" s="97"/>
      <c r="AG21" s="97"/>
      <c r="AH21" s="97">
        <v>45329</v>
      </c>
      <c r="AI21" s="97"/>
      <c r="AJ21" s="97"/>
      <c r="AK21" s="97"/>
      <c r="AL21" s="97">
        <v>19900</v>
      </c>
      <c r="AM21" s="97"/>
      <c r="AN21" s="97"/>
      <c r="AO21" s="97"/>
      <c r="AP21" s="97"/>
      <c r="AQ21" s="97"/>
      <c r="AR21" s="97"/>
      <c r="AS21" s="97"/>
      <c r="AT21" s="97">
        <v>34720</v>
      </c>
      <c r="AU21" s="97"/>
      <c r="AV21" s="97"/>
      <c r="AW21" s="97"/>
      <c r="AX21" s="97"/>
      <c r="AY21" s="97"/>
      <c r="AZ21" s="97"/>
      <c r="BA21" s="97"/>
      <c r="BB21" s="97"/>
      <c r="BC21" s="97"/>
      <c r="BD21" s="97"/>
      <c r="BE21" s="97"/>
      <c r="BF21" s="97"/>
      <c r="BG21" s="97"/>
      <c r="BH21" s="97"/>
      <c r="BI21" s="97"/>
      <c r="BJ21" s="97"/>
      <c r="BK21" s="97"/>
      <c r="BL21" s="97"/>
      <c r="BM21" s="97"/>
      <c r="BN21" s="97"/>
      <c r="BO21" s="97"/>
      <c r="BP21" s="97"/>
      <c r="BQ21" s="97">
        <v>1797495</v>
      </c>
      <c r="BR21" s="97"/>
      <c r="BS21" s="97"/>
      <c r="BT21" s="97"/>
      <c r="BU21" s="97">
        <v>21978</v>
      </c>
      <c r="BV21" s="97"/>
      <c r="BW21" s="97"/>
      <c r="BX21" s="97"/>
      <c r="BY21" s="97"/>
      <c r="BZ21" s="97"/>
      <c r="CA21" s="97">
        <v>5900</v>
      </c>
    </row>
    <row r="22" spans="2:79" ht="31.5">
      <c r="B22" s="86" t="s">
        <v>84</v>
      </c>
      <c r="C22" s="64" t="s">
        <v>171</v>
      </c>
      <c r="D22" s="59" t="s">
        <v>184</v>
      </c>
      <c r="F22" s="80" t="s">
        <v>290</v>
      </c>
      <c r="G22" s="5" t="s">
        <v>276</v>
      </c>
      <c r="H22" s="149">
        <v>3929</v>
      </c>
      <c r="I22" s="5"/>
      <c r="J22" s="72">
        <f t="shared" si="3"/>
        <v>3929</v>
      </c>
      <c r="K22" s="97"/>
      <c r="L22" s="97">
        <v>-1188</v>
      </c>
      <c r="M22" s="97"/>
      <c r="N22" s="97"/>
      <c r="O22" s="97">
        <v>1701</v>
      </c>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v>1635</v>
      </c>
      <c r="AT22" s="97"/>
      <c r="AU22" s="97"/>
      <c r="AV22" s="97"/>
      <c r="AW22" s="97"/>
      <c r="AX22" s="97"/>
      <c r="AY22" s="97"/>
      <c r="AZ22" s="97"/>
      <c r="BA22" s="97">
        <v>1143</v>
      </c>
      <c r="BB22" s="97"/>
      <c r="BC22" s="97"/>
      <c r="BD22" s="97"/>
      <c r="BE22" s="97"/>
      <c r="BF22" s="97"/>
      <c r="BG22" s="97">
        <v>253</v>
      </c>
      <c r="BH22" s="97"/>
      <c r="BI22" s="97"/>
      <c r="BJ22" s="97"/>
      <c r="BK22" s="97"/>
      <c r="BL22" s="97"/>
      <c r="BM22" s="97"/>
      <c r="BN22" s="97"/>
      <c r="BO22" s="97"/>
      <c r="BP22" s="97"/>
      <c r="BQ22" s="97"/>
      <c r="BR22" s="97"/>
      <c r="BS22" s="97"/>
      <c r="BT22" s="97"/>
      <c r="BU22" s="97"/>
      <c r="BV22" s="97"/>
      <c r="BW22" s="97"/>
      <c r="BX22" s="97"/>
      <c r="BY22" s="97"/>
      <c r="BZ22" s="97"/>
      <c r="CA22" s="97">
        <v>385</v>
      </c>
    </row>
    <row r="23" spans="2:79">
      <c r="B23" s="86" t="s">
        <v>85</v>
      </c>
      <c r="C23" s="64" t="s">
        <v>172</v>
      </c>
      <c r="D23" s="59" t="s">
        <v>185</v>
      </c>
      <c r="F23" s="80"/>
      <c r="G23" s="138"/>
      <c r="H23" s="81"/>
      <c r="I23" s="5"/>
      <c r="J23" s="72">
        <f t="shared" si="3"/>
        <v>0</v>
      </c>
    </row>
    <row r="24" spans="2:79">
      <c r="B24" s="90" t="s">
        <v>86</v>
      </c>
      <c r="C24" s="91" t="s">
        <v>147</v>
      </c>
      <c r="D24" s="11"/>
      <c r="F24" s="80"/>
      <c r="G24" s="138"/>
      <c r="H24" s="81"/>
      <c r="I24" s="6"/>
      <c r="J24" s="72">
        <f t="shared" si="3"/>
        <v>0</v>
      </c>
    </row>
    <row r="25" spans="2:79">
      <c r="B25" s="86" t="s">
        <v>87</v>
      </c>
      <c r="C25" s="64" t="s">
        <v>148</v>
      </c>
      <c r="D25" s="59" t="s">
        <v>185</v>
      </c>
      <c r="F25" s="80"/>
      <c r="G25" s="138"/>
      <c r="H25" s="81"/>
      <c r="I25" s="5"/>
      <c r="J25" s="72">
        <f t="shared" si="3"/>
        <v>0</v>
      </c>
    </row>
    <row r="26" spans="2:79">
      <c r="B26" s="86" t="s">
        <v>88</v>
      </c>
      <c r="C26" s="64" t="s">
        <v>149</v>
      </c>
      <c r="D26" s="59" t="s">
        <v>185</v>
      </c>
      <c r="F26" s="80"/>
      <c r="G26" s="138"/>
      <c r="H26" s="81"/>
      <c r="I26" s="5"/>
      <c r="J26" s="72">
        <f t="shared" si="3"/>
        <v>0</v>
      </c>
    </row>
    <row r="27" spans="2:79">
      <c r="B27" s="86" t="s">
        <v>89</v>
      </c>
      <c r="C27" s="64" t="s">
        <v>208</v>
      </c>
      <c r="D27" s="59" t="s">
        <v>185</v>
      </c>
      <c r="F27" s="80"/>
      <c r="G27" s="138"/>
      <c r="H27" s="81"/>
      <c r="I27" s="6"/>
      <c r="J27" s="72">
        <f t="shared" si="3"/>
        <v>0</v>
      </c>
    </row>
    <row r="28" spans="2:79" ht="31.5">
      <c r="B28" s="86" t="s">
        <v>90</v>
      </c>
      <c r="C28" s="64" t="s">
        <v>209</v>
      </c>
      <c r="D28" s="59" t="s">
        <v>185</v>
      </c>
      <c r="F28" s="80"/>
      <c r="G28" s="138"/>
      <c r="H28" s="81"/>
      <c r="I28" s="5"/>
      <c r="J28" s="72">
        <f t="shared" si="3"/>
        <v>0</v>
      </c>
    </row>
    <row r="29" spans="2:79">
      <c r="B29" s="87"/>
      <c r="C29" s="64"/>
      <c r="D29" s="11"/>
      <c r="F29" s="80"/>
      <c r="G29" s="138"/>
      <c r="H29" s="81"/>
      <c r="I29" s="5"/>
      <c r="J29" s="72">
        <f t="shared" si="3"/>
        <v>0</v>
      </c>
    </row>
    <row r="30" spans="2:79">
      <c r="B30" s="92" t="s">
        <v>91</v>
      </c>
      <c r="C30" s="89" t="s">
        <v>151</v>
      </c>
      <c r="D30" s="10"/>
      <c r="F30" s="80"/>
      <c r="G30" s="138"/>
      <c r="H30" s="81"/>
      <c r="I30" s="5"/>
      <c r="J30" s="72">
        <f t="shared" si="3"/>
        <v>0</v>
      </c>
    </row>
    <row r="31" spans="2:79">
      <c r="B31" s="86" t="s">
        <v>92</v>
      </c>
      <c r="C31" s="64" t="s">
        <v>152</v>
      </c>
      <c r="D31" s="59" t="s">
        <v>186</v>
      </c>
      <c r="F31" s="80"/>
      <c r="G31" s="138"/>
      <c r="H31" s="81"/>
      <c r="I31" s="5"/>
      <c r="J31" s="72">
        <f t="shared" si="3"/>
        <v>0</v>
      </c>
    </row>
    <row r="32" spans="2:79">
      <c r="B32" s="87"/>
      <c r="C32" s="65"/>
      <c r="D32" s="11"/>
      <c r="F32" s="80"/>
      <c r="G32" s="138"/>
      <c r="H32" s="81"/>
      <c r="I32" s="5"/>
      <c r="J32" s="72">
        <f t="shared" si="3"/>
        <v>0</v>
      </c>
    </row>
    <row r="33" spans="2:79">
      <c r="B33" s="92" t="s">
        <v>93</v>
      </c>
      <c r="C33" s="89" t="s">
        <v>153</v>
      </c>
      <c r="D33" s="11"/>
      <c r="F33" s="80"/>
      <c r="G33" s="138"/>
      <c r="H33" s="81"/>
      <c r="I33" s="5"/>
      <c r="J33" s="72">
        <f t="shared" si="3"/>
        <v>0</v>
      </c>
    </row>
    <row r="34" spans="2:79">
      <c r="B34" s="93" t="s">
        <v>94</v>
      </c>
      <c r="C34" s="91" t="s">
        <v>154</v>
      </c>
      <c r="D34" s="11"/>
      <c r="F34" s="80"/>
      <c r="G34" s="138"/>
      <c r="H34" s="81"/>
      <c r="I34" s="5"/>
      <c r="J34" s="72">
        <f t="shared" si="3"/>
        <v>0</v>
      </c>
    </row>
    <row r="35" spans="2:79">
      <c r="B35" s="93" t="s">
        <v>95</v>
      </c>
      <c r="C35" s="91" t="s">
        <v>155</v>
      </c>
      <c r="D35" s="11"/>
      <c r="F35" s="80"/>
      <c r="G35" s="138"/>
      <c r="H35" s="81"/>
      <c r="I35" s="6"/>
      <c r="J35" s="72">
        <f t="shared" si="3"/>
        <v>0</v>
      </c>
    </row>
    <row r="36" spans="2:79">
      <c r="B36" s="86" t="s">
        <v>96</v>
      </c>
      <c r="C36" s="64" t="s">
        <v>156</v>
      </c>
      <c r="D36" s="59" t="s">
        <v>185</v>
      </c>
      <c r="F36" s="80"/>
      <c r="G36" s="138"/>
      <c r="H36" s="81"/>
      <c r="I36" s="5"/>
      <c r="J36" s="72">
        <f t="shared" si="3"/>
        <v>0</v>
      </c>
    </row>
    <row r="37" spans="2:79">
      <c r="B37" s="86" t="s">
        <v>97</v>
      </c>
      <c r="C37" s="64" t="s">
        <v>210</v>
      </c>
      <c r="D37" s="59" t="s">
        <v>184</v>
      </c>
      <c r="F37" s="22" t="s">
        <v>225</v>
      </c>
      <c r="G37" s="5" t="s">
        <v>71</v>
      </c>
      <c r="H37" s="149">
        <v>13887000</v>
      </c>
      <c r="I37" s="5"/>
      <c r="J37" s="72">
        <f t="shared" si="3"/>
        <v>13887000</v>
      </c>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v>13887000</v>
      </c>
      <c r="BR37" s="97"/>
      <c r="BS37" s="97"/>
      <c r="BT37" s="97"/>
      <c r="BU37" s="97"/>
      <c r="BV37" s="97"/>
      <c r="BW37" s="97"/>
      <c r="BX37" s="97"/>
      <c r="BY37" s="97"/>
      <c r="BZ37" s="97"/>
      <c r="CA37" s="97"/>
    </row>
    <row r="38" spans="2:79" ht="31.5">
      <c r="B38" s="86" t="s">
        <v>98</v>
      </c>
      <c r="C38" s="64" t="s">
        <v>157</v>
      </c>
      <c r="D38" s="59" t="s">
        <v>184</v>
      </c>
      <c r="F38" s="22" t="s">
        <v>176</v>
      </c>
      <c r="G38" s="5" t="s">
        <v>71</v>
      </c>
      <c r="H38" s="149">
        <v>146929996</v>
      </c>
      <c r="I38" s="6"/>
      <c r="J38" s="72">
        <f t="shared" si="3"/>
        <v>146929996</v>
      </c>
      <c r="BD38" s="1">
        <v>146929996</v>
      </c>
    </row>
    <row r="39" spans="2:79">
      <c r="B39" s="93" t="s">
        <v>99</v>
      </c>
      <c r="C39" s="91" t="s">
        <v>158</v>
      </c>
      <c r="D39" s="10"/>
      <c r="F39" s="80"/>
      <c r="G39" s="138"/>
      <c r="H39" s="81"/>
      <c r="I39" s="5"/>
      <c r="J39" s="72">
        <f t="shared" si="3"/>
        <v>0</v>
      </c>
    </row>
    <row r="40" spans="2:79">
      <c r="B40" s="86" t="s">
        <v>100</v>
      </c>
      <c r="C40" s="64" t="s">
        <v>159</v>
      </c>
      <c r="D40" s="59" t="s">
        <v>185</v>
      </c>
      <c r="F40" s="80"/>
      <c r="G40" s="138"/>
      <c r="H40" s="81"/>
      <c r="I40" s="5"/>
      <c r="J40" s="72">
        <f t="shared" si="3"/>
        <v>0</v>
      </c>
    </row>
    <row r="41" spans="2:79">
      <c r="B41" s="86" t="s">
        <v>101</v>
      </c>
      <c r="C41" s="64" t="s">
        <v>160</v>
      </c>
      <c r="D41" s="59" t="s">
        <v>185</v>
      </c>
      <c r="F41" s="80"/>
      <c r="G41" s="138"/>
      <c r="H41" s="81"/>
      <c r="I41" s="6"/>
      <c r="J41" s="72">
        <f t="shared" si="3"/>
        <v>0</v>
      </c>
    </row>
    <row r="42" spans="2:79">
      <c r="B42" s="93" t="s">
        <v>99</v>
      </c>
      <c r="C42" s="91" t="s">
        <v>211</v>
      </c>
      <c r="D42" s="10"/>
      <c r="F42" s="80"/>
      <c r="G42" s="138"/>
      <c r="H42" s="81"/>
      <c r="I42" s="5"/>
      <c r="J42" s="72">
        <f t="shared" si="3"/>
        <v>0</v>
      </c>
    </row>
    <row r="43" spans="2:79">
      <c r="B43" s="86" t="s">
        <v>102</v>
      </c>
      <c r="C43" s="64" t="s">
        <v>161</v>
      </c>
      <c r="D43" s="59" t="s">
        <v>185</v>
      </c>
      <c r="F43" s="80"/>
      <c r="G43" s="138"/>
      <c r="H43" s="81"/>
      <c r="I43" s="5"/>
      <c r="J43" s="72">
        <f t="shared" si="3"/>
        <v>0</v>
      </c>
    </row>
    <row r="44" spans="2:79">
      <c r="B44" s="86" t="s">
        <v>103</v>
      </c>
      <c r="C44" s="64" t="s">
        <v>212</v>
      </c>
      <c r="D44" s="59" t="s">
        <v>185</v>
      </c>
      <c r="F44" s="80"/>
      <c r="G44" s="138"/>
      <c r="H44" s="81"/>
      <c r="I44" s="6"/>
      <c r="J44" s="72">
        <f t="shared" si="3"/>
        <v>0</v>
      </c>
    </row>
    <row r="45" spans="2:79">
      <c r="B45" s="86" t="s">
        <v>104</v>
      </c>
      <c r="C45" s="64" t="s">
        <v>213</v>
      </c>
      <c r="D45" s="59" t="s">
        <v>185</v>
      </c>
      <c r="F45" s="80"/>
      <c r="G45" s="138"/>
      <c r="H45" s="81"/>
      <c r="I45" s="5"/>
      <c r="J45" s="72">
        <f t="shared" si="3"/>
        <v>0</v>
      </c>
    </row>
    <row r="46" spans="2:79">
      <c r="B46" s="86" t="s">
        <v>105</v>
      </c>
      <c r="C46" s="64" t="s">
        <v>162</v>
      </c>
      <c r="D46" s="59" t="s">
        <v>185</v>
      </c>
      <c r="F46" s="80"/>
      <c r="G46" s="138"/>
      <c r="H46" s="81"/>
      <c r="I46" s="5"/>
      <c r="J46" s="72">
        <f t="shared" si="3"/>
        <v>0</v>
      </c>
    </row>
    <row r="47" spans="2:79">
      <c r="B47" s="93" t="s">
        <v>106</v>
      </c>
      <c r="C47" s="91" t="s">
        <v>163</v>
      </c>
      <c r="D47" s="10"/>
      <c r="F47" s="80"/>
      <c r="G47" s="138"/>
      <c r="H47" s="81"/>
      <c r="I47" s="5"/>
      <c r="J47" s="72">
        <f t="shared" si="3"/>
        <v>0</v>
      </c>
    </row>
    <row r="48" spans="2:79">
      <c r="B48" s="85" t="s">
        <v>107</v>
      </c>
      <c r="C48" s="64" t="s">
        <v>164</v>
      </c>
      <c r="D48" s="59" t="s">
        <v>185</v>
      </c>
      <c r="F48" s="82"/>
      <c r="G48" s="134"/>
      <c r="H48" s="83"/>
      <c r="I48" s="4"/>
      <c r="J48" s="72">
        <f t="shared" si="3"/>
        <v>0</v>
      </c>
    </row>
    <row r="49" spans="2:10">
      <c r="B49" s="86" t="s">
        <v>108</v>
      </c>
      <c r="C49" s="64" t="s">
        <v>165</v>
      </c>
      <c r="D49" s="59" t="s">
        <v>186</v>
      </c>
      <c r="F49" s="80"/>
      <c r="G49" s="138"/>
      <c r="H49" s="81"/>
      <c r="I49" s="5"/>
      <c r="J49" s="72">
        <f t="shared" si="3"/>
        <v>0</v>
      </c>
    </row>
    <row r="50" spans="2:10">
      <c r="B50" s="85" t="s">
        <v>109</v>
      </c>
      <c r="C50" s="64" t="s">
        <v>166</v>
      </c>
      <c r="D50" s="59" t="s">
        <v>185</v>
      </c>
      <c r="F50" s="80"/>
      <c r="G50" s="138"/>
      <c r="H50" s="81"/>
      <c r="I50" s="5"/>
      <c r="J50" s="72">
        <f t="shared" si="3"/>
        <v>0</v>
      </c>
    </row>
    <row r="51" spans="2:10">
      <c r="B51" s="86" t="s">
        <v>110</v>
      </c>
      <c r="C51" s="64" t="s">
        <v>167</v>
      </c>
      <c r="D51" s="59" t="s">
        <v>185</v>
      </c>
      <c r="F51" s="80"/>
      <c r="G51" s="138"/>
      <c r="H51" s="81"/>
      <c r="I51" s="6"/>
      <c r="J51" s="72">
        <f t="shared" si="3"/>
        <v>0</v>
      </c>
    </row>
    <row r="52" spans="2:10">
      <c r="B52" s="2"/>
      <c r="C52" s="66"/>
      <c r="D52" s="12"/>
      <c r="F52" s="137"/>
      <c r="G52" s="139"/>
      <c r="H52" s="84"/>
      <c r="I52" s="5"/>
      <c r="J52" s="72">
        <f t="shared" si="3"/>
        <v>0</v>
      </c>
    </row>
    <row r="54" spans="2:10">
      <c r="F54" s="16"/>
      <c r="G54" s="16"/>
      <c r="H54" s="141" t="s">
        <v>271</v>
      </c>
      <c r="I54" s="141"/>
      <c r="J54" s="142" t="s">
        <v>267</v>
      </c>
    </row>
    <row r="55" spans="2:10" ht="21">
      <c r="B55" s="95" t="s">
        <v>173</v>
      </c>
      <c r="H55" s="142">
        <v>393524208</v>
      </c>
      <c r="I55" s="148"/>
      <c r="J55" s="142">
        <v>393524208</v>
      </c>
    </row>
    <row r="56" spans="2:10">
      <c r="B56" s="3">
        <v>1</v>
      </c>
      <c r="C56" s="1" t="s">
        <v>217</v>
      </c>
    </row>
    <row r="65" spans="2:5">
      <c r="B65" s="1"/>
      <c r="E65" s="1"/>
    </row>
    <row r="66" spans="2:5">
      <c r="B66" s="1"/>
      <c r="E66" s="1"/>
    </row>
    <row r="67" spans="2:5">
      <c r="B67" s="1"/>
      <c r="E67" s="1"/>
    </row>
    <row r="68" spans="2:5">
      <c r="B68" s="1"/>
      <c r="E68" s="1"/>
    </row>
    <row r="69" spans="2:5">
      <c r="B69" s="1"/>
      <c r="E69" s="1"/>
    </row>
    <row r="70" spans="2:5">
      <c r="B70" s="1"/>
      <c r="E70" s="1"/>
    </row>
    <row r="71" spans="2:5">
      <c r="B71" s="1"/>
      <c r="E71" s="1"/>
    </row>
    <row r="72" spans="2:5">
      <c r="B72" s="1"/>
      <c r="E72" s="1"/>
    </row>
    <row r="73" spans="2:5">
      <c r="B73" s="1"/>
      <c r="E73" s="1"/>
    </row>
    <row r="74" spans="2:5">
      <c r="B74" s="1"/>
      <c r="E74" s="1"/>
    </row>
    <row r="75" spans="2:5">
      <c r="B75" s="1"/>
      <c r="E75" s="1"/>
    </row>
    <row r="76" spans="2:5">
      <c r="B76" s="1"/>
      <c r="E76" s="1"/>
    </row>
    <row r="77" spans="2:5">
      <c r="B77" s="1"/>
      <c r="E77" s="1"/>
    </row>
    <row r="79" spans="2:5">
      <c r="B79" s="1"/>
      <c r="E79" s="1"/>
    </row>
  </sheetData>
  <customSheetViews>
    <customSheetView guid="{219EA9BF-B677-D74C-A618-845A184D319B}" scale="125" topLeftCell="I22">
      <selection activeCell="K12" sqref="K12"/>
      <pageMargins left="0.7" right="0.7" top="0.75" bottom="0.75" header="0.3" footer="0.3"/>
      <pageSetup paperSize="9" orientation="portrait" horizontalDpi="4294967292" verticalDpi="4294967292"/>
    </customSheetView>
  </customSheetViews>
  <mergeCells count="2">
    <mergeCell ref="B7:D7"/>
    <mergeCell ref="F7:H7"/>
  </mergeCells>
  <conditionalFormatting sqref="K12:CA12 K20:CA20 K38:CA38">
    <cfRule type="expression" dxfId="0" priority="4">
      <formula>AND(ISTEXT($F12),ISTEXT(K$4))</formula>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Sheet4"/>
  <dimension ref="B1:E37"/>
  <sheetViews>
    <sheetView showGridLines="0" zoomScale="85" zoomScaleNormal="85" zoomScalePageLayoutView="150" workbookViewId="0">
      <selection activeCell="D25" sqref="D25"/>
    </sheetView>
  </sheetViews>
  <sheetFormatPr baseColWidth="10" defaultColWidth="3.5" defaultRowHeight="24" customHeight="1"/>
  <cols>
    <col min="1" max="1" width="7" style="25" customWidth="1"/>
    <col min="2" max="2" width="53.375" style="25" customWidth="1"/>
    <col min="3" max="3" width="40" style="25" customWidth="1"/>
    <col min="4" max="4" width="60.375" style="25" customWidth="1"/>
    <col min="5" max="5" width="27.25" style="26" customWidth="1"/>
    <col min="6" max="16384" width="3.5" style="25"/>
  </cols>
  <sheetData>
    <row r="1" spans="2:5" ht="15.95" customHeight="1"/>
    <row r="2" spans="2:5" ht="24.95" customHeight="1">
      <c r="B2" s="27" t="s">
        <v>114</v>
      </c>
    </row>
    <row r="3" spans="2:5" ht="15.95" customHeight="1">
      <c r="B3" s="45" t="s">
        <v>70</v>
      </c>
    </row>
    <row r="4" spans="2:5" ht="15.95" customHeight="1" thickBot="1">
      <c r="D4" s="57" t="s">
        <v>284</v>
      </c>
      <c r="E4" s="151" t="s">
        <v>302</v>
      </c>
    </row>
    <row r="5" spans="2:5" ht="15.95" customHeight="1" thickTop="1">
      <c r="B5" s="29" t="s">
        <v>115</v>
      </c>
      <c r="C5" s="37"/>
      <c r="D5" s="172" t="s">
        <v>328</v>
      </c>
      <c r="E5" s="152"/>
    </row>
    <row r="6" spans="2:5" ht="15.95" customHeight="1">
      <c r="B6" s="31" t="s">
        <v>221</v>
      </c>
      <c r="C6" s="29" t="s">
        <v>116</v>
      </c>
      <c r="D6" s="173">
        <v>42370</v>
      </c>
      <c r="E6" s="152"/>
    </row>
    <row r="7" spans="2:5" ht="15.95" customHeight="1">
      <c r="B7" s="30"/>
      <c r="C7" s="29" t="s">
        <v>117</v>
      </c>
      <c r="D7" s="173">
        <v>42735</v>
      </c>
      <c r="E7" s="152"/>
    </row>
    <row r="8" spans="2:5" ht="15.95" customHeight="1">
      <c r="B8" s="29" t="s">
        <v>118</v>
      </c>
      <c r="C8" s="28"/>
      <c r="D8" s="174" t="s">
        <v>329</v>
      </c>
      <c r="E8" s="152"/>
    </row>
    <row r="9" spans="2:5" ht="15.95" customHeight="1">
      <c r="B9" s="29" t="s">
        <v>192</v>
      </c>
      <c r="C9" s="29"/>
      <c r="D9" s="175">
        <v>43343</v>
      </c>
      <c r="E9" s="152"/>
    </row>
    <row r="10" spans="2:5" ht="15.95" customHeight="1">
      <c r="B10" s="31" t="s">
        <v>196</v>
      </c>
      <c r="C10" s="29" t="s">
        <v>222</v>
      </c>
      <c r="D10" s="176" t="s">
        <v>330</v>
      </c>
      <c r="E10" s="152"/>
    </row>
    <row r="11" spans="2:5" ht="15.95" customHeight="1">
      <c r="B11" s="40" t="s">
        <v>119</v>
      </c>
      <c r="C11" s="29" t="s">
        <v>223</v>
      </c>
      <c r="D11" s="176" t="s">
        <v>331</v>
      </c>
      <c r="E11" s="152"/>
    </row>
    <row r="12" spans="2:5" ht="15.95" customHeight="1">
      <c r="B12" s="32"/>
      <c r="C12" s="29" t="s">
        <v>193</v>
      </c>
      <c r="D12" s="176" t="s">
        <v>330</v>
      </c>
      <c r="E12" s="152"/>
    </row>
    <row r="13" spans="2:5" ht="15.95" customHeight="1">
      <c r="B13" s="32"/>
      <c r="C13" s="29" t="s">
        <v>120</v>
      </c>
      <c r="D13" s="177" t="s">
        <v>332</v>
      </c>
      <c r="E13" s="152"/>
    </row>
    <row r="14" spans="2:5" ht="15.95" customHeight="1">
      <c r="B14" s="31" t="s">
        <v>194</v>
      </c>
      <c r="C14" s="29" t="s">
        <v>69</v>
      </c>
      <c r="D14" s="179" t="s">
        <v>559</v>
      </c>
      <c r="E14" s="152"/>
    </row>
    <row r="15" spans="2:5" ht="15.95" customHeight="1">
      <c r="B15" s="40" t="s">
        <v>122</v>
      </c>
      <c r="C15" s="29" t="s">
        <v>293</v>
      </c>
      <c r="D15" s="179" t="s">
        <v>559</v>
      </c>
      <c r="E15" s="152"/>
    </row>
    <row r="16" spans="2:5" ht="15.95" customHeight="1">
      <c r="B16" s="40"/>
      <c r="C16" s="29" t="s">
        <v>305</v>
      </c>
      <c r="D16" s="179" t="s">
        <v>558</v>
      </c>
      <c r="E16" s="152"/>
    </row>
    <row r="17" spans="2:5" ht="15.95" customHeight="1">
      <c r="C17" s="29" t="s">
        <v>121</v>
      </c>
      <c r="D17" s="63" t="s">
        <v>331</v>
      </c>
      <c r="E17" s="152"/>
    </row>
    <row r="18" spans="2:5" ht="15.95" customHeight="1">
      <c r="B18" s="29" t="s">
        <v>195</v>
      </c>
      <c r="C18" s="29"/>
      <c r="D18" s="62">
        <v>5</v>
      </c>
      <c r="E18" s="152"/>
    </row>
    <row r="19" spans="2:5" ht="15.95" customHeight="1">
      <c r="B19" s="29" t="s">
        <v>123</v>
      </c>
      <c r="C19" s="29"/>
      <c r="D19" s="62">
        <v>30</v>
      </c>
      <c r="E19" s="152"/>
    </row>
    <row r="20" spans="2:5" ht="15.95" customHeight="1">
      <c r="B20" s="31" t="s">
        <v>124</v>
      </c>
      <c r="C20" s="29" t="s">
        <v>126</v>
      </c>
      <c r="D20" s="61" t="s">
        <v>232</v>
      </c>
      <c r="E20" s="152"/>
    </row>
    <row r="21" spans="2:5" ht="63.75">
      <c r="B21" s="30"/>
      <c r="C21" s="29" t="s">
        <v>127</v>
      </c>
      <c r="D21" s="62">
        <v>592.94540437158503</v>
      </c>
      <c r="E21" s="152" t="s">
        <v>562</v>
      </c>
    </row>
    <row r="22" spans="2:5" ht="15.95" customHeight="1">
      <c r="B22" s="31" t="s">
        <v>125</v>
      </c>
      <c r="C22" s="29" t="s">
        <v>128</v>
      </c>
      <c r="D22" s="62" t="s">
        <v>330</v>
      </c>
      <c r="E22" s="152"/>
    </row>
    <row r="23" spans="2:5" ht="15.95" customHeight="1">
      <c r="B23" s="32"/>
      <c r="C23" s="29" t="s">
        <v>129</v>
      </c>
      <c r="D23" s="62" t="s">
        <v>330</v>
      </c>
      <c r="E23" s="152"/>
    </row>
    <row r="24" spans="2:5" ht="15.95" customHeight="1">
      <c r="B24" s="32"/>
      <c r="C24" s="29" t="s">
        <v>130</v>
      </c>
      <c r="D24" s="62" t="s">
        <v>331</v>
      </c>
      <c r="E24" s="152"/>
    </row>
    <row r="25" spans="2:5" ht="15.95" customHeight="1">
      <c r="B25" s="31" t="s">
        <v>229</v>
      </c>
      <c r="C25" s="29" t="s">
        <v>226</v>
      </c>
      <c r="D25" s="62" t="s">
        <v>333</v>
      </c>
      <c r="E25" s="152"/>
    </row>
    <row r="26" spans="2:5" ht="15.95" customHeight="1">
      <c r="B26" s="32"/>
      <c r="C26" s="29" t="s">
        <v>227</v>
      </c>
      <c r="D26" s="62" t="s">
        <v>329</v>
      </c>
      <c r="E26" s="152"/>
    </row>
    <row r="27" spans="2:5" ht="15.95" customHeight="1">
      <c r="B27" s="28"/>
      <c r="C27" s="29" t="s">
        <v>228</v>
      </c>
      <c r="D27" s="179" t="s">
        <v>334</v>
      </c>
      <c r="E27" s="152"/>
    </row>
    <row r="28" spans="2:5" ht="15.95" customHeight="1">
      <c r="B28" s="32"/>
      <c r="C28" s="32"/>
      <c r="D28" s="39"/>
    </row>
    <row r="29" spans="2:5" ht="15.95" customHeight="1">
      <c r="B29" s="32"/>
      <c r="C29" s="32"/>
      <c r="D29" s="39"/>
    </row>
    <row r="30" spans="2:5" ht="15.95" customHeight="1"/>
    <row r="31" spans="2:5" ht="15.95" customHeight="1">
      <c r="E31" s="25"/>
    </row>
    <row r="32" spans="2:5" ht="15.95" customHeight="1">
      <c r="E32" s="25"/>
    </row>
    <row r="33" spans="5:5" ht="15.95" customHeight="1">
      <c r="E33" s="25"/>
    </row>
    <row r="34" spans="5:5" ht="15.95" customHeight="1">
      <c r="E34" s="25"/>
    </row>
    <row r="35" spans="5:5" ht="15.95" customHeight="1">
      <c r="E35" s="25"/>
    </row>
    <row r="36" spans="5:5" ht="15.95" customHeight="1">
      <c r="E36" s="25"/>
    </row>
    <row r="37" spans="5:5" ht="15.95" customHeight="1"/>
  </sheetData>
  <customSheetViews>
    <customSheetView guid="{219EA9BF-B677-D74C-A618-845A184D319B}" scale="150" showGridLines="0">
      <selection activeCell="D4" sqref="D4"/>
      <pageMargins left="0.7" right="0.7" top="0.75" bottom="0.75" header="0.3" footer="0.3"/>
      <pageSetup paperSize="9" orientation="portrait" horizontalDpi="4294967292" verticalDpi="4294967292"/>
    </customSheetView>
  </customSheetViews>
  <dataValidations count="14">
    <dataValidation type="list" showInputMessage="1" showErrorMessage="1" errorTitle="Saisie erronée" error="&#10;Veuillez choisir parmi les réponses suivantes :&#10;&#10;Oui&#10;Non&#10;En partie&#10;Sans objet" promptTitle="Choisir parmi les suivants" prompt="&#10;Oui&#10;Non&#10;Sans objet" sqref="D10:D12 D22:D24">
      <formula1>"Oui,Non,Sans objet,&lt;sélectionner l'option&gt;"</formula1>
    </dataValidation>
    <dataValidation allowBlank="1" showInputMessage="1" promptTitle="Politique de données" prompt="Veuillez indiquer l’URL directe vers la politique relative aux données ouvertes sur le site Internet national de l’ITIE" sqref="D16"/>
    <dataValidation type="decimal" errorStyle="warning" allowBlank="1" showInputMessage="1" showErrorMessage="1" errorTitle="Valeur non numérique " error="Veuillez ne saisir que des chiffres dans cette cellule. &#10;&#10;Si des informations supplémentaires sont appropriées, veuillez les inclure dans les colonnes appropriées à droite.&#10;" promptTitle="Entreprises déclarantes" prompt="Veuillez saisir le nombre d’entreprises déclarant des paiements versés au gouvernement" sqref="D19">
      <formula1>0</formula1>
      <formula2>9999999999999990000</formula2>
    </dataValidation>
    <dataValidation type="decimal" errorStyle="warning" allowBlank="1" showInputMessage="1" showErrorMessage="1" errorTitle="Valeur non numérique " error="Veuillez ne saisir que des chiffres dans cette cellule. &#10;&#10;&#10;Si des informations supplémentaires sont appropriées, veuillez les inclure dans les colonnes appropriées à droite." promptTitle="Entités gouvernementales " prompt="Veuillez indiquer combien d’entités gouvernementales ont déclaré les revenus perçus" sqref="D18">
      <formula1>0</formula1>
      <formula2>9999999999999990000</formula2>
    </dataValidation>
    <dataValidation allowBlank="1" showInputMessage="1" showErrorMessage="1" promptTitle="Fichiers supplémentaires" prompt="Si des fichiers pertinents sur le rapport existent, veuillez en donner la liste ici. S’il en existe plusieurs, copiez-les sur plusieurs lignes" sqref="D17"/>
    <dataValidation allowBlank="1" showInputMessage="1" showErrorMessage="1" promptTitle="Fichiers de données (CSV, Excel)" prompt="Veuillez insérer l'URL directe dans les fichiers de données accompagnant le rapport sur le site Internet national de l'ITIE.&#10;&#10;Les fichiers de données font référence aux fichiers Excel, CSV ou similaire. Les PDF ne doivent pas être inclus ici" sqref="D15"/>
    <dataValidation allowBlank="1" showInputMessage="1" showErrorMessage="1" promptTitle="URL du Rapport ITIE" prompt="Veuillez insérer l'URL directe vers le Rapport ITIE (ou le dossier de rapport) sur le site Internet national de l'ITIE." sqref="D14"/>
    <dataValidation allowBlank="1" showInputMessage="1" promptTitle="Secteurs supplémentaires" prompt="Si le rapport couvre des secteurs autres que le pétrole, le gaz et l'exploitation minière, par exemple le secteur forestier, l’hydroélectricité ou un autre secteur similaire, veuillez l’indiquer dans cette cellule." sqref="D13"/>
    <dataValidation allowBlank="1" showInputMessage="1" promptTitle="Nom de l’entreprise" prompt="Insérez le nom de la société de l'Administrateur Indépendant, recruté pour préparer le Rapport ITIE" sqref="D8"/>
    <dataValidation allowBlank="1" showInputMessage="1" promptTitle="Nom du pays" prompt="Veuillez indiquer le nom du pays ici. Texte uniquement" sqref="D5"/>
    <dataValidation type="date" allowBlank="1" showInputMessage="1" showErrorMessage="1" errorTitle="Format incorrect" error="Veuillez révisez les informations selon le format spécifié:&#10;AAAA-MM-JJ" promptTitle="Saisissez la date" prompt="Saisissez la date sous un format spécifique:&#10;AAAA-MM-JJ" sqref="D6:D7 D9">
      <formula1>36161</formula1>
      <formula2>55153</formula2>
    </dataValidation>
    <dataValidation type="decimal" errorStyle="warning" allowBlank="1" showInputMessage="1" showErrorMessage="1" errorTitle="Valeur non-numerique" error="Veuillez ne saisir que des chiffres dans cette cellule. &#10;&#10;Si des informations supplémentaires sont appropriées, veuillez les inclure dans les colonnes appropriées à droite." promptTitle="Taux de change/conversion" prompt="Veuillez saisir le taux de change pertinent d’1 USD dans la devise indiquée ci-dessus.&#10;&#10;Si des informations supplémentaires sont pertinentes, veuillez les indiquer dans la section des commentaires.&#10;" sqref="D21">
      <formula1>0</formula1>
      <formula2>9999999999999990000</formula2>
    </dataValidation>
    <dataValidation type="textLength" allowBlank="1" showInputMessage="1" showErrorMessage="1" errorTitle="Saisie erronée" error="Saisie erronée" promptTitle="Saisissez les code-devise" prompt="Saisissez les 3 lettres du code-devise de l’ISO 4217 :&#10;Si vous hésitez, allez sur le site https://fr.wikipedia.org/wiki/ISO_4217&#10;" sqref="D20">
      <formula1>3</formula1>
      <formula2>3</formula2>
    </dataValidation>
    <dataValidation type="list" showDropDown="1" showErrorMessage="1" errorTitle="Veuillez ne pas modifier" error="Veuillez ne pas modifier ces cellules" sqref="A1:F4 A5:C12 B13:B16 C14:C16 B17:B28 A13:A28 C18:C28 D28:F28 F5:F27">
      <formula1>"#ERROR!"</formula1>
    </dataValidation>
  </dataValidations>
  <hyperlinks>
    <hyperlink ref="D30" r:id="rId1" display="ahmed.zouari@moorestephens.com"/>
    <hyperlink ref="D27" r:id="rId2"/>
    <hyperlink ref="D16" r:id="rId3"/>
    <hyperlink ref="D14" r:id="rId4"/>
  </hyperlinks>
  <pageMargins left="0.75" right="0.75" top="1" bottom="1" header="0.5" footer="0.5"/>
  <pageSetup paperSize="9" orientation="portrait" horizontalDpi="4294967292" verticalDpi="4294967292" r:id="rId5"/>
</worksheet>
</file>

<file path=xl/worksheets/sheet3.xml><?xml version="1.0" encoding="utf-8"?>
<worksheet xmlns="http://schemas.openxmlformats.org/spreadsheetml/2006/main" xmlns:r="http://schemas.openxmlformats.org/officeDocument/2006/relationships">
  <sheetPr codeName="Sheet5"/>
  <dimension ref="B1:H80"/>
  <sheetViews>
    <sheetView showGridLines="0" topLeftCell="A44" zoomScale="70" zoomScaleNormal="70" workbookViewId="0">
      <selection activeCell="C18" sqref="C18"/>
    </sheetView>
  </sheetViews>
  <sheetFormatPr baseColWidth="10" defaultColWidth="3.5" defaultRowHeight="24" customHeight="1"/>
  <cols>
    <col min="1" max="1" width="3.5" style="25"/>
    <col min="2" max="2" width="63.125" style="25" customWidth="1"/>
    <col min="3" max="3" width="76.25" style="25" bestFit="1" customWidth="1"/>
    <col min="4" max="5" width="32.5" style="25" customWidth="1"/>
    <col min="6" max="6" width="62.375" style="25" customWidth="1"/>
    <col min="7" max="7" width="51.5" style="26" customWidth="1"/>
    <col min="8" max="8" width="46.5" style="26" customWidth="1"/>
    <col min="9" max="16384" width="3.5" style="25"/>
  </cols>
  <sheetData>
    <row r="1" spans="2:8" ht="15.95" customHeight="1"/>
    <row r="2" spans="2:8" ht="21" customHeight="1">
      <c r="B2" s="27" t="s">
        <v>131</v>
      </c>
      <c r="C2" s="43"/>
    </row>
    <row r="3" spans="2:8" ht="15.95" customHeight="1">
      <c r="B3" s="42"/>
    </row>
    <row r="4" spans="2:8" ht="15.95" customHeight="1" thickBot="1">
      <c r="D4" s="57" t="s">
        <v>284</v>
      </c>
      <c r="E4" s="57" t="s">
        <v>236</v>
      </c>
      <c r="F4" s="57" t="s">
        <v>237</v>
      </c>
      <c r="G4" s="151" t="s">
        <v>302</v>
      </c>
      <c r="H4" s="33"/>
    </row>
    <row r="5" spans="2:8" ht="15.95" customHeight="1" thickTop="1">
      <c r="B5" s="31" t="s">
        <v>230</v>
      </c>
      <c r="C5" s="29" t="s">
        <v>294</v>
      </c>
      <c r="D5" s="171">
        <v>869863663.20773005</v>
      </c>
      <c r="E5" s="114" t="s">
        <v>232</v>
      </c>
      <c r="F5" s="120" t="s">
        <v>563</v>
      </c>
      <c r="G5" s="152"/>
    </row>
    <row r="6" spans="2:8" ht="15.95" customHeight="1">
      <c r="B6" s="40" t="s">
        <v>231</v>
      </c>
      <c r="C6" s="29" t="s">
        <v>295</v>
      </c>
      <c r="D6" s="170">
        <v>9925623169.9690094</v>
      </c>
      <c r="E6" s="113" t="s">
        <v>232</v>
      </c>
      <c r="F6" s="178" t="s">
        <v>563</v>
      </c>
      <c r="G6" s="152"/>
    </row>
    <row r="7" spans="2:8" ht="15.95" customHeight="1">
      <c r="B7" s="32"/>
      <c r="C7" s="29" t="s">
        <v>296</v>
      </c>
      <c r="D7" s="170">
        <v>50694380.592859298</v>
      </c>
      <c r="E7" s="113" t="s">
        <v>232</v>
      </c>
      <c r="F7" s="178" t="s">
        <v>563</v>
      </c>
      <c r="G7" s="152"/>
    </row>
    <row r="8" spans="2:8" ht="15.95" customHeight="1">
      <c r="B8" s="32"/>
      <c r="C8" s="29" t="s">
        <v>297</v>
      </c>
      <c r="D8" s="170">
        <v>733742089.56235099</v>
      </c>
      <c r="E8" s="113" t="s">
        <v>232</v>
      </c>
      <c r="F8" s="178" t="s">
        <v>563</v>
      </c>
      <c r="G8" s="152"/>
    </row>
    <row r="9" spans="2:8" ht="15.95" customHeight="1">
      <c r="B9" s="32"/>
      <c r="C9" s="29" t="s">
        <v>298</v>
      </c>
      <c r="D9" s="170">
        <v>1530000000</v>
      </c>
      <c r="E9" s="113" t="s">
        <v>232</v>
      </c>
      <c r="F9" s="178" t="s">
        <v>563</v>
      </c>
      <c r="G9" s="152"/>
    </row>
    <row r="10" spans="2:8" ht="15.95" customHeight="1">
      <c r="B10" s="32"/>
      <c r="C10" s="29" t="s">
        <v>299</v>
      </c>
      <c r="D10" s="170">
        <v>3070000000</v>
      </c>
      <c r="E10" s="113" t="s">
        <v>232</v>
      </c>
      <c r="F10" s="178" t="s">
        <v>563</v>
      </c>
      <c r="G10" s="152"/>
    </row>
    <row r="11" spans="2:8" ht="15.95" customHeight="1">
      <c r="B11" s="31" t="s">
        <v>277</v>
      </c>
      <c r="C11" s="29" t="s">
        <v>233</v>
      </c>
      <c r="D11" s="170">
        <v>47033411</v>
      </c>
      <c r="E11" s="113" t="s">
        <v>335</v>
      </c>
      <c r="F11" s="178" t="s">
        <v>564</v>
      </c>
      <c r="G11" s="152"/>
    </row>
    <row r="12" spans="2:8" ht="15.95" customHeight="1">
      <c r="B12" s="32" t="s">
        <v>235</v>
      </c>
      <c r="C12" s="29" t="s">
        <v>306</v>
      </c>
      <c r="D12" s="170">
        <v>1768456253.5999999</v>
      </c>
      <c r="E12" s="113" t="s">
        <v>232</v>
      </c>
      <c r="F12" s="121" t="s">
        <v>564</v>
      </c>
      <c r="G12" s="152"/>
    </row>
    <row r="13" spans="2:8" ht="15.95" customHeight="1">
      <c r="B13" s="40" t="s">
        <v>231</v>
      </c>
      <c r="C13" s="29" t="s">
        <v>238</v>
      </c>
      <c r="D13" s="170">
        <v>0</v>
      </c>
      <c r="E13" s="113" t="s">
        <v>320</v>
      </c>
      <c r="F13" s="121" t="s">
        <v>550</v>
      </c>
      <c r="G13" s="152"/>
    </row>
    <row r="14" spans="2:8" ht="15.95" customHeight="1">
      <c r="B14" s="40"/>
      <c r="C14" s="29" t="s">
        <v>312</v>
      </c>
      <c r="D14" s="170">
        <v>0</v>
      </c>
      <c r="E14" s="113" t="s">
        <v>232</v>
      </c>
      <c r="F14" s="178" t="s">
        <v>550</v>
      </c>
      <c r="G14" s="152"/>
    </row>
    <row r="15" spans="2:8" ht="15.95" customHeight="1">
      <c r="B15" s="40"/>
      <c r="C15" s="29" t="s">
        <v>307</v>
      </c>
      <c r="D15" s="170">
        <v>0</v>
      </c>
      <c r="E15" s="113" t="s">
        <v>319</v>
      </c>
      <c r="F15" s="178" t="s">
        <v>550</v>
      </c>
      <c r="G15" s="152"/>
    </row>
    <row r="16" spans="2:8" ht="15.95" customHeight="1">
      <c r="B16" s="40"/>
      <c r="C16" s="29" t="s">
        <v>313</v>
      </c>
      <c r="D16" s="170">
        <v>0</v>
      </c>
      <c r="E16" s="113" t="s">
        <v>232</v>
      </c>
      <c r="F16" s="178" t="s">
        <v>550</v>
      </c>
      <c r="G16" s="152"/>
    </row>
    <row r="17" spans="2:7" ht="15.95" customHeight="1">
      <c r="B17" s="40"/>
      <c r="C17" s="29" t="s">
        <v>308</v>
      </c>
      <c r="D17" s="170">
        <v>0</v>
      </c>
      <c r="E17" s="113" t="s">
        <v>319</v>
      </c>
      <c r="F17" s="178" t="s">
        <v>550</v>
      </c>
      <c r="G17" s="152"/>
    </row>
    <row r="18" spans="2:7" ht="15.95" customHeight="1">
      <c r="B18" s="40"/>
      <c r="C18" s="29" t="s">
        <v>314</v>
      </c>
      <c r="D18" s="170">
        <v>0</v>
      </c>
      <c r="E18" s="113" t="s">
        <v>232</v>
      </c>
      <c r="F18" s="178" t="s">
        <v>550</v>
      </c>
      <c r="G18" s="152"/>
    </row>
    <row r="19" spans="2:7" ht="15.95" customHeight="1">
      <c r="B19" s="40"/>
      <c r="C19" s="29" t="s">
        <v>309</v>
      </c>
      <c r="D19" s="170">
        <v>0</v>
      </c>
      <c r="E19" s="113" t="s">
        <v>321</v>
      </c>
      <c r="F19" s="178" t="s">
        <v>550</v>
      </c>
      <c r="G19" s="152"/>
    </row>
    <row r="20" spans="2:7" ht="15.95" customHeight="1">
      <c r="B20" s="40"/>
      <c r="C20" s="29" t="s">
        <v>315</v>
      </c>
      <c r="D20" s="170">
        <v>0</v>
      </c>
      <c r="E20" s="113" t="s">
        <v>232</v>
      </c>
      <c r="F20" s="178" t="s">
        <v>550</v>
      </c>
      <c r="G20" s="152"/>
    </row>
    <row r="21" spans="2:7" ht="15.95" customHeight="1">
      <c r="B21" s="40"/>
      <c r="C21" s="29" t="s">
        <v>310</v>
      </c>
      <c r="D21" s="170">
        <v>0</v>
      </c>
      <c r="E21" s="113" t="s">
        <v>321</v>
      </c>
      <c r="F21" s="178" t="s">
        <v>550</v>
      </c>
      <c r="G21" s="152"/>
    </row>
    <row r="22" spans="2:7" ht="15.95" customHeight="1">
      <c r="B22" s="40"/>
      <c r="C22" s="29" t="s">
        <v>316</v>
      </c>
      <c r="D22" s="170">
        <v>0</v>
      </c>
      <c r="E22" s="113" t="s">
        <v>232</v>
      </c>
      <c r="F22" s="178" t="s">
        <v>550</v>
      </c>
      <c r="G22" s="152"/>
    </row>
    <row r="23" spans="2:7" ht="15.95" customHeight="1">
      <c r="B23" s="40"/>
      <c r="C23" s="29" t="s">
        <v>311</v>
      </c>
      <c r="D23" s="170">
        <v>0</v>
      </c>
      <c r="E23" s="113" t="s">
        <v>321</v>
      </c>
      <c r="F23" s="178" t="s">
        <v>550</v>
      </c>
      <c r="G23" s="152"/>
    </row>
    <row r="24" spans="2:7" ht="15.95" customHeight="1">
      <c r="B24" s="40"/>
      <c r="C24" s="29" t="s">
        <v>317</v>
      </c>
      <c r="D24" s="170">
        <v>0</v>
      </c>
      <c r="E24" s="113" t="s">
        <v>232</v>
      </c>
      <c r="F24" s="178" t="s">
        <v>550</v>
      </c>
      <c r="G24" s="152"/>
    </row>
    <row r="25" spans="2:7" ht="12.75">
      <c r="B25" s="40"/>
      <c r="C25" s="29" t="s">
        <v>556</v>
      </c>
      <c r="D25" s="170">
        <v>166904</v>
      </c>
      <c r="E25" s="113" t="s">
        <v>321</v>
      </c>
      <c r="F25" s="178" t="s">
        <v>564</v>
      </c>
      <c r="G25" s="152"/>
    </row>
    <row r="26" spans="2:7" ht="25.5" customHeight="1">
      <c r="B26" s="40"/>
      <c r="C26" s="29" t="s">
        <v>555</v>
      </c>
      <c r="D26" s="170">
        <v>0</v>
      </c>
      <c r="E26" s="113" t="s">
        <v>232</v>
      </c>
      <c r="F26" s="178" t="s">
        <v>550</v>
      </c>
      <c r="G26" s="152" t="s">
        <v>557</v>
      </c>
    </row>
    <row r="27" spans="2:7" ht="15.95" customHeight="1">
      <c r="B27" s="40"/>
      <c r="C27" s="38" t="s">
        <v>234</v>
      </c>
      <c r="D27" s="170">
        <v>0</v>
      </c>
      <c r="E27" s="113" t="s">
        <v>322</v>
      </c>
      <c r="F27" s="178" t="s">
        <v>550</v>
      </c>
      <c r="G27" s="152"/>
    </row>
    <row r="28" spans="2:7" ht="15.95" customHeight="1">
      <c r="B28" s="41"/>
      <c r="C28" s="38" t="s">
        <v>318</v>
      </c>
      <c r="D28" s="170">
        <v>0</v>
      </c>
      <c r="E28" s="113" t="s">
        <v>232</v>
      </c>
      <c r="F28" s="178" t="s">
        <v>550</v>
      </c>
      <c r="G28" s="152"/>
    </row>
    <row r="29" spans="2:7" ht="15.95" customHeight="1">
      <c r="B29" s="31" t="s">
        <v>239</v>
      </c>
      <c r="C29" s="29" t="s">
        <v>233</v>
      </c>
      <c r="D29" s="169">
        <v>41766096</v>
      </c>
      <c r="E29" s="113" t="s">
        <v>335</v>
      </c>
      <c r="F29" s="121" t="s">
        <v>565</v>
      </c>
      <c r="G29" s="152"/>
    </row>
    <row r="30" spans="2:7" ht="15.95" customHeight="1">
      <c r="B30" s="40" t="s">
        <v>240</v>
      </c>
      <c r="C30" s="29" t="s">
        <v>306</v>
      </c>
      <c r="D30" s="169">
        <v>1571005533.7999899</v>
      </c>
      <c r="E30" s="113" t="s">
        <v>232</v>
      </c>
      <c r="F30" s="178" t="s">
        <v>564</v>
      </c>
      <c r="G30" s="152"/>
    </row>
    <row r="31" spans="2:7" ht="15.95" customHeight="1">
      <c r="B31" s="40" t="s">
        <v>231</v>
      </c>
      <c r="C31" s="29" t="s">
        <v>238</v>
      </c>
      <c r="D31" s="170">
        <v>0</v>
      </c>
      <c r="E31" s="113" t="s">
        <v>320</v>
      </c>
      <c r="F31" s="178" t="s">
        <v>550</v>
      </c>
      <c r="G31" s="152"/>
    </row>
    <row r="32" spans="2:7" ht="15.95" customHeight="1">
      <c r="B32" s="40"/>
      <c r="C32" s="29" t="s">
        <v>312</v>
      </c>
      <c r="D32" s="170">
        <v>0</v>
      </c>
      <c r="E32" s="113" t="s">
        <v>232</v>
      </c>
      <c r="F32" s="178" t="s">
        <v>550</v>
      </c>
      <c r="G32" s="152"/>
    </row>
    <row r="33" spans="2:8" ht="15.95" customHeight="1">
      <c r="B33" s="40"/>
      <c r="C33" s="29" t="s">
        <v>307</v>
      </c>
      <c r="D33" s="170">
        <v>0</v>
      </c>
      <c r="E33" s="113" t="s">
        <v>319</v>
      </c>
      <c r="F33" s="178" t="s">
        <v>550</v>
      </c>
      <c r="G33" s="152"/>
    </row>
    <row r="34" spans="2:8" ht="15.95" customHeight="1">
      <c r="B34" s="40"/>
      <c r="C34" s="29" t="s">
        <v>313</v>
      </c>
      <c r="D34" s="170">
        <v>0</v>
      </c>
      <c r="E34" s="113" t="s">
        <v>232</v>
      </c>
      <c r="F34" s="178" t="s">
        <v>550</v>
      </c>
      <c r="G34" s="152"/>
    </row>
    <row r="35" spans="2:8" ht="15.95" customHeight="1">
      <c r="B35" s="40"/>
      <c r="C35" s="29" t="s">
        <v>308</v>
      </c>
      <c r="D35" s="170">
        <v>0</v>
      </c>
      <c r="E35" s="113" t="s">
        <v>319</v>
      </c>
      <c r="F35" s="178" t="s">
        <v>550</v>
      </c>
      <c r="G35" s="152"/>
    </row>
    <row r="36" spans="2:8" ht="15.95" customHeight="1">
      <c r="B36" s="40"/>
      <c r="C36" s="29" t="s">
        <v>314</v>
      </c>
      <c r="D36" s="170">
        <v>0</v>
      </c>
      <c r="E36" s="113" t="s">
        <v>232</v>
      </c>
      <c r="F36" s="178" t="s">
        <v>550</v>
      </c>
      <c r="G36" s="152"/>
    </row>
    <row r="37" spans="2:8" ht="15.95" customHeight="1">
      <c r="B37" s="40"/>
      <c r="C37" s="29" t="s">
        <v>309</v>
      </c>
      <c r="D37" s="170">
        <v>0</v>
      </c>
      <c r="E37" s="113" t="s">
        <v>321</v>
      </c>
      <c r="F37" s="178" t="s">
        <v>550</v>
      </c>
      <c r="G37" s="152"/>
    </row>
    <row r="38" spans="2:8" ht="15.95" customHeight="1">
      <c r="B38" s="40"/>
      <c r="C38" s="29" t="s">
        <v>315</v>
      </c>
      <c r="D38" s="170">
        <v>0</v>
      </c>
      <c r="E38" s="113" t="s">
        <v>232</v>
      </c>
      <c r="F38" s="178" t="s">
        <v>550</v>
      </c>
      <c r="G38" s="152"/>
    </row>
    <row r="39" spans="2:8" ht="15.95" customHeight="1">
      <c r="B39" s="40"/>
      <c r="C39" s="29" t="s">
        <v>310</v>
      </c>
      <c r="D39" s="170">
        <v>0</v>
      </c>
      <c r="E39" s="113" t="s">
        <v>321</v>
      </c>
      <c r="F39" s="178" t="s">
        <v>550</v>
      </c>
      <c r="G39" s="152"/>
    </row>
    <row r="40" spans="2:8" ht="15.95" customHeight="1">
      <c r="B40" s="40"/>
      <c r="C40" s="29" t="s">
        <v>316</v>
      </c>
      <c r="D40" s="170">
        <v>167000000</v>
      </c>
      <c r="E40" s="113" t="s">
        <v>232</v>
      </c>
      <c r="F40" s="178" t="s">
        <v>564</v>
      </c>
      <c r="G40" s="152"/>
    </row>
    <row r="41" spans="2:8" ht="15.95" customHeight="1">
      <c r="B41" s="40"/>
      <c r="C41" s="29" t="s">
        <v>311</v>
      </c>
      <c r="D41" s="170">
        <v>0</v>
      </c>
      <c r="E41" s="113" t="s">
        <v>321</v>
      </c>
      <c r="F41" s="178" t="s">
        <v>550</v>
      </c>
      <c r="G41" s="152"/>
    </row>
    <row r="42" spans="2:8" ht="15.95" customHeight="1">
      <c r="B42" s="40"/>
      <c r="C42" s="29" t="s">
        <v>317</v>
      </c>
      <c r="D42" s="170">
        <v>0</v>
      </c>
      <c r="E42" s="113" t="s">
        <v>232</v>
      </c>
      <c r="F42" s="178" t="s">
        <v>550</v>
      </c>
      <c r="G42" s="152"/>
    </row>
    <row r="43" spans="2:8" ht="27.75" customHeight="1">
      <c r="B43" s="40"/>
      <c r="C43" s="29" t="s">
        <v>556</v>
      </c>
      <c r="D43" s="170">
        <v>0</v>
      </c>
      <c r="E43" s="113" t="s">
        <v>321</v>
      </c>
      <c r="F43" s="178" t="s">
        <v>550</v>
      </c>
      <c r="G43" s="152"/>
    </row>
    <row r="44" spans="2:8" ht="33" customHeight="1">
      <c r="B44" s="40"/>
      <c r="C44" s="29" t="s">
        <v>555</v>
      </c>
      <c r="D44" s="170">
        <v>0</v>
      </c>
      <c r="E44" s="113" t="s">
        <v>232</v>
      </c>
      <c r="F44" s="178" t="s">
        <v>550</v>
      </c>
      <c r="G44" s="152"/>
    </row>
    <row r="45" spans="2:8" ht="15.95" customHeight="1">
      <c r="B45" s="40"/>
      <c r="C45" s="38" t="s">
        <v>234</v>
      </c>
      <c r="D45" s="170">
        <v>0</v>
      </c>
      <c r="E45" s="113" t="s">
        <v>322</v>
      </c>
      <c r="F45" s="178" t="s">
        <v>550</v>
      </c>
      <c r="G45" s="152"/>
    </row>
    <row r="46" spans="2:8" ht="15.95" customHeight="1">
      <c r="B46" s="32"/>
      <c r="C46" s="38" t="s">
        <v>318</v>
      </c>
      <c r="D46" s="170">
        <v>0</v>
      </c>
      <c r="E46" s="113" t="s">
        <v>232</v>
      </c>
      <c r="F46" s="178" t="s">
        <v>550</v>
      </c>
      <c r="G46" s="152"/>
    </row>
    <row r="47" spans="2:8" ht="15.95" customHeight="1">
      <c r="B47" s="31" t="s">
        <v>241</v>
      </c>
      <c r="C47" s="29" t="s">
        <v>242</v>
      </c>
      <c r="D47" s="313" t="s">
        <v>336</v>
      </c>
      <c r="E47" s="314"/>
      <c r="F47" s="121" t="s">
        <v>560</v>
      </c>
      <c r="G47" s="152"/>
      <c r="H47" s="25"/>
    </row>
    <row r="48" spans="2:8" ht="15.95" customHeight="1">
      <c r="B48" s="40" t="s">
        <v>132</v>
      </c>
      <c r="C48" s="29" t="s">
        <v>197</v>
      </c>
      <c r="D48" s="315" t="s">
        <v>500</v>
      </c>
      <c r="E48" s="316"/>
      <c r="F48" s="122"/>
      <c r="G48" s="152"/>
      <c r="H48" s="25"/>
    </row>
    <row r="49" spans="2:8" ht="15.95" customHeight="1">
      <c r="B49" s="32"/>
      <c r="C49" s="29" t="s">
        <v>278</v>
      </c>
      <c r="D49" s="60" t="s">
        <v>566</v>
      </c>
      <c r="E49" s="116"/>
      <c r="F49" s="123" t="s">
        <v>551</v>
      </c>
      <c r="G49" s="152"/>
      <c r="H49" s="25"/>
    </row>
    <row r="50" spans="2:8" ht="15.95" customHeight="1">
      <c r="B50" s="40"/>
      <c r="C50" s="29" t="s">
        <v>279</v>
      </c>
      <c r="D50" s="60" t="s">
        <v>567</v>
      </c>
      <c r="E50" s="116"/>
      <c r="F50" s="123" t="s">
        <v>554</v>
      </c>
      <c r="G50" s="152"/>
      <c r="H50" s="25"/>
    </row>
    <row r="51" spans="2:8" ht="15.95" customHeight="1">
      <c r="B51" s="35" t="s">
        <v>243</v>
      </c>
      <c r="C51" s="36" t="s">
        <v>198</v>
      </c>
      <c r="D51" s="170">
        <v>0</v>
      </c>
      <c r="E51" s="115"/>
      <c r="F51" s="121" t="s">
        <v>551</v>
      </c>
      <c r="G51" s="152"/>
      <c r="H51" s="25"/>
    </row>
    <row r="52" spans="2:8" ht="15.95" customHeight="1">
      <c r="B52" s="40" t="s">
        <v>244</v>
      </c>
      <c r="C52" s="36" t="s">
        <v>199</v>
      </c>
      <c r="D52" s="170">
        <v>0</v>
      </c>
      <c r="E52" s="115"/>
      <c r="F52" s="121" t="s">
        <v>551</v>
      </c>
      <c r="G52" s="152"/>
      <c r="H52" s="25"/>
    </row>
    <row r="53" spans="2:8" ht="15.95" customHeight="1" thickBot="1">
      <c r="B53" s="34"/>
      <c r="C53" s="29" t="s">
        <v>280</v>
      </c>
      <c r="D53" s="60" t="s">
        <v>336</v>
      </c>
      <c r="E53" s="116"/>
      <c r="F53" s="123" t="s">
        <v>553</v>
      </c>
      <c r="G53" s="152"/>
      <c r="H53" s="25"/>
    </row>
    <row r="54" spans="2:8" ht="15.95" customHeight="1" thickTop="1">
      <c r="B54" s="35" t="s">
        <v>245</v>
      </c>
      <c r="C54" s="36" t="s">
        <v>133</v>
      </c>
      <c r="D54" s="170">
        <v>0</v>
      </c>
      <c r="E54" s="117"/>
      <c r="F54" s="120" t="s">
        <v>568</v>
      </c>
      <c r="G54" s="152"/>
      <c r="H54" s="25"/>
    </row>
    <row r="55" spans="2:8" ht="15.95" customHeight="1">
      <c r="B55" s="35" t="s">
        <v>246</v>
      </c>
      <c r="C55" s="36" t="s">
        <v>187</v>
      </c>
      <c r="D55" s="60" t="s">
        <v>331</v>
      </c>
      <c r="E55" s="116"/>
      <c r="F55" s="123" t="s">
        <v>551</v>
      </c>
      <c r="G55" s="152"/>
      <c r="H55" s="25"/>
    </row>
    <row r="56" spans="2:8" ht="15.95" customHeight="1">
      <c r="B56" s="35" t="s">
        <v>247</v>
      </c>
      <c r="C56" s="36" t="s">
        <v>249</v>
      </c>
      <c r="D56" s="313" t="s">
        <v>330</v>
      </c>
      <c r="E56" s="314"/>
      <c r="F56" s="124" t="s">
        <v>569</v>
      </c>
      <c r="G56" s="152"/>
      <c r="H56" s="25"/>
    </row>
    <row r="57" spans="2:8" ht="15.95" customHeight="1">
      <c r="B57" s="118" t="s">
        <v>135</v>
      </c>
      <c r="C57" s="36" t="s">
        <v>248</v>
      </c>
      <c r="D57" s="313" t="s">
        <v>330</v>
      </c>
      <c r="E57" s="314"/>
      <c r="F57" s="124" t="s">
        <v>570</v>
      </c>
      <c r="G57" s="152"/>
      <c r="H57" s="25"/>
    </row>
    <row r="58" spans="2:8" ht="15.95" customHeight="1">
      <c r="B58" s="102"/>
      <c r="C58" s="36" t="s">
        <v>188</v>
      </c>
      <c r="D58" s="233" t="s">
        <v>330</v>
      </c>
      <c r="E58" s="119"/>
      <c r="F58" s="292" t="s">
        <v>552</v>
      </c>
      <c r="G58" s="152"/>
      <c r="H58" s="25"/>
    </row>
    <row r="59" spans="2:8" ht="15.95" customHeight="1" thickBot="1">
      <c r="B59" s="104"/>
      <c r="C59" s="38" t="s">
        <v>134</v>
      </c>
      <c r="D59" s="233" t="s">
        <v>330</v>
      </c>
      <c r="E59" s="119"/>
      <c r="F59" s="125" t="s">
        <v>571</v>
      </c>
      <c r="G59" s="152"/>
    </row>
    <row r="60" spans="2:8" ht="15.95" customHeight="1" thickTop="1">
      <c r="B60" s="102"/>
      <c r="C60" s="102"/>
      <c r="D60" s="103"/>
      <c r="E60" s="103"/>
      <c r="F60" s="103"/>
      <c r="G60" s="25"/>
      <c r="H60" s="25"/>
    </row>
    <row r="61" spans="2:8" ht="15.95" customHeight="1">
      <c r="D61" s="58" t="s">
        <v>283</v>
      </c>
      <c r="E61" s="58"/>
      <c r="G61" s="25"/>
      <c r="H61" s="25"/>
    </row>
    <row r="62" spans="2:8" ht="15.95" customHeight="1">
      <c r="B62" s="31" t="s">
        <v>250</v>
      </c>
      <c r="C62" s="29" t="s">
        <v>251</v>
      </c>
      <c r="D62" s="313" t="s">
        <v>330</v>
      </c>
      <c r="E62" s="314"/>
      <c r="F62" s="127" t="s">
        <v>572</v>
      </c>
      <c r="G62" s="152"/>
    </row>
    <row r="63" spans="2:8" ht="15.95" customHeight="1">
      <c r="B63" s="40" t="s">
        <v>231</v>
      </c>
      <c r="C63" s="28" t="s">
        <v>281</v>
      </c>
      <c r="D63" s="256">
        <v>10404532</v>
      </c>
      <c r="E63" s="113" t="s">
        <v>335</v>
      </c>
      <c r="F63" s="127" t="s">
        <v>572</v>
      </c>
      <c r="G63" s="152"/>
    </row>
    <row r="64" spans="2:8" ht="15.95" customHeight="1">
      <c r="B64" s="28"/>
      <c r="C64" s="28" t="s">
        <v>252</v>
      </c>
      <c r="D64" s="256">
        <v>376674334</v>
      </c>
      <c r="E64" s="129" t="s">
        <v>232</v>
      </c>
      <c r="F64" s="127" t="s">
        <v>572</v>
      </c>
      <c r="G64" s="152"/>
    </row>
    <row r="65" spans="2:7" ht="12.75">
      <c r="B65" s="31" t="s">
        <v>253</v>
      </c>
      <c r="C65" s="28" t="s">
        <v>251</v>
      </c>
      <c r="D65" s="313" t="s">
        <v>330</v>
      </c>
      <c r="E65" s="314"/>
      <c r="F65" s="124" t="s">
        <v>502</v>
      </c>
      <c r="G65" s="259"/>
    </row>
    <row r="66" spans="2:7" ht="15.95" customHeight="1">
      <c r="B66" s="104" t="s">
        <v>255</v>
      </c>
      <c r="C66" s="28" t="s">
        <v>282</v>
      </c>
      <c r="D66" s="126"/>
      <c r="E66" s="129" t="s">
        <v>232</v>
      </c>
      <c r="F66" s="124" t="s">
        <v>502</v>
      </c>
      <c r="G66" s="152"/>
    </row>
    <row r="67" spans="2:7" ht="15.95" customHeight="1">
      <c r="B67" s="31" t="s">
        <v>254</v>
      </c>
      <c r="C67" s="28" t="s">
        <v>256</v>
      </c>
      <c r="D67" s="313" t="s">
        <v>330</v>
      </c>
      <c r="E67" s="314"/>
      <c r="F67" s="128" t="s">
        <v>501</v>
      </c>
      <c r="G67" s="152"/>
    </row>
    <row r="68" spans="2:7" ht="15.95" customHeight="1">
      <c r="B68" s="104" t="s">
        <v>255</v>
      </c>
      <c r="C68" s="28" t="s">
        <v>282</v>
      </c>
      <c r="D68" s="257">
        <v>22767</v>
      </c>
      <c r="E68" s="129" t="s">
        <v>232</v>
      </c>
      <c r="F68" s="128" t="s">
        <v>501</v>
      </c>
      <c r="G68" s="152"/>
    </row>
    <row r="69" spans="2:7" ht="15.95" customHeight="1">
      <c r="B69" s="32" t="s">
        <v>258</v>
      </c>
      <c r="C69" s="28" t="s">
        <v>257</v>
      </c>
      <c r="D69" s="313" t="s">
        <v>330</v>
      </c>
      <c r="E69" s="314"/>
      <c r="F69" s="260" t="s">
        <v>573</v>
      </c>
      <c r="G69" s="152"/>
    </row>
    <row r="70" spans="2:7" ht="15.95" customHeight="1">
      <c r="B70" s="104" t="s">
        <v>255</v>
      </c>
      <c r="C70" s="28" t="s">
        <v>282</v>
      </c>
      <c r="D70" s="257">
        <v>32648312</v>
      </c>
      <c r="E70" s="129" t="s">
        <v>232</v>
      </c>
      <c r="F70" s="260" t="s">
        <v>573</v>
      </c>
      <c r="G70" s="152"/>
    </row>
    <row r="71" spans="2:7" ht="15.95" customHeight="1">
      <c r="B71" s="32" t="s">
        <v>262</v>
      </c>
      <c r="C71" s="28" t="s">
        <v>261</v>
      </c>
      <c r="D71" s="313" t="s">
        <v>331</v>
      </c>
      <c r="E71" s="314"/>
      <c r="F71" s="124"/>
      <c r="G71" s="152"/>
    </row>
    <row r="72" spans="2:7" ht="15.95" customHeight="1">
      <c r="B72" s="104" t="s">
        <v>255</v>
      </c>
      <c r="C72" s="28" t="s">
        <v>282</v>
      </c>
      <c r="D72" s="257"/>
      <c r="E72" s="129" t="s">
        <v>232</v>
      </c>
      <c r="F72" s="124"/>
      <c r="G72" s="152"/>
    </row>
    <row r="73" spans="2:7" ht="15.95" customHeight="1">
      <c r="B73" s="32" t="s">
        <v>259</v>
      </c>
      <c r="C73" s="28" t="s">
        <v>260</v>
      </c>
      <c r="D73" s="313" t="s">
        <v>331</v>
      </c>
      <c r="E73" s="314"/>
      <c r="F73" s="130" t="s">
        <v>550</v>
      </c>
      <c r="G73" s="152"/>
    </row>
    <row r="74" spans="2:7" ht="15.95" customHeight="1" thickBot="1">
      <c r="B74" s="104" t="s">
        <v>255</v>
      </c>
      <c r="C74" s="28" t="s">
        <v>282</v>
      </c>
      <c r="D74" s="305">
        <v>2316100</v>
      </c>
      <c r="E74" s="131" t="s">
        <v>232</v>
      </c>
      <c r="F74" s="124" t="s">
        <v>574</v>
      </c>
      <c r="G74" s="152"/>
    </row>
    <row r="75" spans="2:7" ht="15.95" customHeight="1" thickTop="1"/>
    <row r="79" spans="2:7" ht="24" customHeight="1">
      <c r="D79" s="258"/>
    </row>
    <row r="80" spans="2:7" ht="24" customHeight="1">
      <c r="D80" s="258"/>
    </row>
  </sheetData>
  <customSheetViews>
    <customSheetView guid="{219EA9BF-B677-D74C-A618-845A184D319B}" showGridLines="0" topLeftCell="A3">
      <selection activeCell="D4" sqref="D4"/>
      <pageMargins left="0.7" right="0.7" top="0.75" bottom="0.75" header="0.3" footer="0.3"/>
      <pageSetup paperSize="9" orientation="portrait" horizontalDpi="4294967292" verticalDpi="4294967292"/>
    </customSheetView>
  </customSheetViews>
  <mergeCells count="10">
    <mergeCell ref="D71:E71"/>
    <mergeCell ref="D73:E73"/>
    <mergeCell ref="D56:E56"/>
    <mergeCell ref="D47:E47"/>
    <mergeCell ref="D57:E57"/>
    <mergeCell ref="D62:E62"/>
    <mergeCell ref="D67:E67"/>
    <mergeCell ref="D69:E69"/>
    <mergeCell ref="D65:E65"/>
    <mergeCell ref="D48:E48"/>
  </mergeCells>
  <dataValidations count="28">
    <dataValidation allowBlank="1" sqref="F48"/>
    <dataValidation type="list" showDropDown="1" showErrorMessage="1" errorTitle="Veuillez ne pas modifier " error="Veuillez ne pas modifier ces cellules" sqref="C4:C10 C47:C58 C62:C74 B4:B75 B1:H3 D4:H4">
      <formula1>"#ERROR!"</formula1>
    </dataValidation>
    <dataValidation allowBlank="1" showInputMessage="1" promptTitle="Nom du registre" prompt="Veuillez saisir le nom du registre." sqref="E51:E52 D55:E55 E58:E59"/>
    <dataValidation type="list" allowBlank="1" showInputMessage="1" showErrorMessage="1" errorTitle="Saisie erronée" error="&#10;Veuillez choisir parmi les réponses suivantes :&#10;&#10;Oui&#10;Non&#10;En partie&#10;Sans objet&#10;" promptTitle="Choisir parmi les suivants" prompt="&#10;Oui&#10;Non&#10;En partie&#10;Sans objet" sqref="D47:E47 D56:E57 D62:E62 D65:E65 D69:E69 D71:E71 D73:E73 D67:E67">
      <formula1>"Oui,Non,En partie,Sans objet,&lt;sélectionner l'option&gt;"</formula1>
    </dataValidation>
    <dataValidation type="decimal" errorStyle="warning" operator="greaterThan" allowBlank="1" showInputMessage="1" showErrorMessage="1" errorTitle="Valeur non numérique" error="Veuillez ne saisir que des chiffres dans cette cellule. &#10;&#10;Si des informations supplémentaires sont appropriées, veuillez les inclure dans les colonnes appropriées à droite." promptTitle="Infrastructures et troc" prompt="&#10;Veuillez entrer uniquement les chiffres dans cette cellule. Ajoutez des informations supplémentaires à la section des commentaires." sqref="D66">
      <formula1>2</formula1>
    </dataValidation>
    <dataValidation type="list" allowBlank="1" showInputMessage="1" showErrorMessage="1" errorTitle="Unité utilisée erronée" error="Veuillez sélectionner entre barils, Sm3, tonnes, onces (oz) ou carats.&#10;&#10;Si les informations d'origine n'est pas valide, convertir le nombre en unités standard et inclure d’origine dans la section des commentaires." promptTitle="Préciser l’unité de mesure" prompt="Veuillez sélectionner entre barils, Sm3, tonnes, onces (oz) ou carats dans le menu déroulant" sqref="E11 E13 E15 E17 E19 E23 E21 E25 E27 E29 E31 E33 E35 E37 E41 E39 E43 E45 E63">
      <formula1>"&lt;Selectionner unité&gt;,Sm3,Sm3 o.e.,Barils,Tonnes,oz,carats,Scf"</formula1>
    </dataValidation>
    <dataValidation type="decimal" errorStyle="warning" operator="greaterThan" allowBlank="1" showInputMessage="1" showErrorMessage="1" errorTitle="Valeur non numérique " error="Entrez uniquement les chiffres de cette cellule. Ajoutez des informations supplémentaires à la section des commentaires." promptTitle="Total des exportations" prompt="Il s'agit des exportations totales pour l'année en question, y compris les revenus provenant de secteurs non extractifs.&#10;&#10;Veuillez entrer uniquement les chiffres dans cette cellule. Ajoutez des informations supplémentaires à la section des commentaires." sqref="D10">
      <formula1>2</formula1>
    </dataValidation>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 promptTitle="Transferts infranationaux" prompt="Veuillez entrer uniquement les chiffres dans cette cellule. Ajoutez des informations supplémentaires à la section des commentaires.&#10;" sqref="D74">
      <formula1>2</formula1>
    </dataValidation>
    <dataValidation type="decimal" errorStyle="warning" operator="greaterThan" allowBlank="1" showInputMessage="1" showErrorMessage="1" errorTitle="Valeur non numérique" error="Veuillez ne saisir que des chiffres dans cette cellule. &#10;&#10;Si des informations supplémentaires sont appropriées, veuillez les inclure dans les colonnes appropriées à droite." promptTitle="Revenus provenant du transport" prompt="Veuillez entrer uniquement les chiffres dans cette cellule. Ajoutez des informations supplémentaires à la section des commentaires." sqref="D70">
      <formula1>2</formula1>
    </dataValidation>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 promptTitle="Dépenses sociales" prompt="Veuillez entrer uniquement les chiffres dans cette cellule. Ajoutez des informations supplémentaires à la section des commentaires." sqref="D68">
      <formula1>2</formula1>
    </dataValidation>
    <dataValidation allowBlank="1" showInputMessage="1" promptTitle="Source" prompt="Veuillez indiquer la source d'information, en tant que section du Rapport ITIE." sqref="F56:F57 F5:F47 F62:F68 F53:F54 F71:F74"/>
    <dataValidation allowBlank="1" showInputMessage="1" promptTitle="Octroi de licences" prompt="Veuillez saisir le nom de la source des informations sur l'octroi et/ou le transfert des licences." sqref="E54"/>
    <dataValidation allowBlank="1" showInputMessage="1" promptTitle="Si non, donner une explication" prompt="Si les registres sont incomplets ou manquants, veuillez préciser pourquoi ou insérer tout commentaire supplémentaire y afférent ici." sqref="D53:E53"/>
    <dataValidation allowBlank="1" showInputMessage="1" showErrorMessage="1" promptTitle="URL du registre" prompt="Veuillez indiquer l’URL directe vers le registre.&#10;Veuillez fournir toute information supplémentaire dans la section des commentaires." sqref="F51:F52 F55 F58:F59"/>
    <dataValidation allowBlank="1" showInputMessage="1" promptTitle="URL des autres rapports" prompt="Veuillez saisir l'URL directe vers les autres documents consignant les revenus tirés des industries extractives." sqref="F50"/>
    <dataValidation allowBlank="1" showInputMessage="1" promptTitle="Autres rapports financiers" prompt="Veuillez saisir le nom des autres documents consignant les revenus tirés des industries extractives." sqref="D50:E50"/>
    <dataValidation allowBlank="1" showInputMessage="1" promptTitle="Saisir l'URL directe " prompt="Veuillez saisir l'URL directe vers les comptes/ le budget du gouvernement, consignant les revenus tirés des industries extractives." sqref="F49"/>
    <dataValidation allowBlank="1" showInputMessage="1" promptTitle="Comptes/ budget du gouvernement" prompt="Veuillez saisir le nom des comptes/ du budget du gouvernement, consignant les revenus tirés des industries extractives." sqref="D49:E49 D58:D59"/>
    <dataValidation type="custom" allowBlank="1" showInputMessage="1" showErrorMessage="1" errorTitle="Volume ou valeur non précisé(e)" error="Veuillez indiquer s’il s’agit d’un volume ou d’une valeur, en incluant « , volume » ou « , valeur » à la fin" promptTitle="Materières premières" prompt="Veuillez indiquer la matière première et préciser s’il s’agit d’un volume ou d’une valeur, en incluant « , volume » ou « , valeur » à la fin." sqref="C11:C46">
      <formula1>OR(ISNUMBER(SEARCH(", volume",C11)),ISNUMBER(SEARCH(", valeur",C11)))</formula1>
    </dataValidation>
    <dataValidation allowBlank="1" showInputMessage="1" showErrorMessage="1" promptTitle=" Si non, donner une explication" prompt="Si les revenus des industries extractives ne sont pas comptabilisés dans les comptes ou les budgets du gouvernement, veuillez préciser pourquoi ou insérer tout commentaire supplémentaire y afférent ici." sqref="D48"/>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 promptTitle="Matières premières" prompt="Veuillez saisir le nom de la matière première à gauche, en indiquant s’il s’agit d’un volume ou d’une valeur.&#10;&#10;Veuillez entrer uniquement les chiffres dans cette cellule. Ajoutez des informations supplémentaires à la section des commentaires." sqref="D11:D46 D51:D52 D54">
      <formula1>0</formula1>
    </dataValidation>
    <dataValidation type="decimal" errorStyle="warning" operator="greaterThan" allowBlank="1" showInputMessage="1" showErrorMessage="1" errorTitle="Valeur non numérique " error="Veuillez entrer uniquement les chiffres dans cette cellule. Ajoutez des informations supplémentaires à la section des commentaires." promptTitle="Revenus du gouvernment" prompt="Cela se rapporte au total des revenus gouvernementaux de l'année concernée, y compris les revenus tirés des secteurs non extractifs.&#10;&#10;Entrer uniquement les chiffres dans cette cellule. Ajoutez des informations supplémentaires à la section des commentaires" sqref="D8">
      <formula1>2</formula1>
    </dataValidation>
    <dataValidation type="decimal" errorStyle="warning" operator="greaterThan" allowBlank="1" showInputMessage="1" showErrorMessage="1" errorTitle="Valeur non numérique" error="Veuillez entrer uniquement les chiffres dans cette cellule. Ajoutez des informations supplémentaires à la section des commentaires." promptTitle="Gouvernement revenus-extractifs" prompt="Cela se rapporte aux revenus gouvernementaux provenant du secteur extractif, y compris les revenus non rapprochés.&#10;&#10;Veuillez entrer uniquement les chiffres dans cette cellule. Ajoutez des informations supplémentaires à la section des commentaires." sqref="D7">
      <formula1>2</formula1>
    </dataValidation>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10;" promptTitle="Produit intérieur brut" prompt="Cela se rapporte au produit intérieur brut, en USD courants ou en devise locale.&#10;&#10;Veuillez ne saisir que des chiffres dans cette cellule. Si d'autres informations doivent être fournies, veuillez les inclure dans la section des commentaires." sqref="D6">
      <formula1>2</formula1>
    </dataValidation>
    <dataValidation type="decimal" errorStyle="warning" operator="greaterThan" allowBlank="1" showInputMessage="1" showErrorMessage="1" errorTitle="Valeur non numérique détectée" error="Veuillez ne saisir que des chiffres dans cette cellule. &#10;&#10;Si des informations supplémentaires sont appropriées, veuillez les inclure dans les colonnes appropriées à droite." promptTitle="Valeur ajoutée brute" prompt="La valeur ajoutée brute fait référence au nombre absolu représentant la part du secteur extractif dans le PIB.&#10;&#10;Veuillez entrer uniquement les chiffres dans cette cellule. Ajoutez des informations supplémentaires à la section des commentaires." sqref="D5">
      <formula1>2</formula1>
    </dataValidation>
    <dataValidation type="textLength" operator="equal" showInputMessage="1" showErrorMessage="1" errorTitle="Saisie erronée" error="Saisie erronée" promptTitle="Veuillez saisir l’unité" prompt="Saisissez les 3 lettres du code-devise de l’ISO 4217" sqref="E74 E64 E68 E70 E72 E46 E12 E14 E16 E18 E20 E22 E24 E26 E28 E30 E32 E34 E36 E38 E40 E42 E44 E5:E10 E66">
      <formula1>3</formula1>
    </dataValidation>
    <dataValidation type="decimal" errorStyle="warning" operator="greaterThan" allowBlank="1" showInputMessage="1" showErrorMessage="1" errorTitle="Valeur non numérique " error="Veuillez entrer uniquement les chiffres dans cette cellule. Ajoutez des informations supplémentaires à la section des commentaires." promptTitle="Exportations – secteur extractif" prompt="Cela se rapporte à la part du secteur extractif dans les exportations totales d'un pays, en chiffres absolus.&#10;&#10;Veuillez entrer uniquement les chiffres dans cette cellule. Ajoutez des informations supplémentaires à la section des commentaires." sqref="D9">
      <formula1>2</formula1>
    </dataValidation>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 promptTitle="Ventes percues en nature" prompt="Veuillez entrer uniquement les chiffres dans cette cellule. Ajoutez des informations supplémentaires à la section des commentaires." sqref="D63:D64">
      <formula1>0</formula1>
    </dataValidation>
  </dataValidations>
  <hyperlinks>
    <hyperlink ref="F58" r:id="rId1"/>
  </hyperlinks>
  <pageMargins left="0.75" right="0.75" top="1" bottom="1" header="0.5" footer="0.5"/>
  <pageSetup paperSize="9" orientation="portrait" horizontalDpi="4294967292" verticalDpi="4294967292"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codeName="Sheet6"/>
  <dimension ref="B1:AL85"/>
  <sheetViews>
    <sheetView showGridLines="0" topLeftCell="E67" zoomScale="85" zoomScaleNormal="85" zoomScalePageLayoutView="75" workbookViewId="0">
      <selection activeCell="F78" sqref="F78"/>
    </sheetView>
  </sheetViews>
  <sheetFormatPr baseColWidth="10" defaultColWidth="10.875" defaultRowHeight="15.75"/>
  <cols>
    <col min="1" max="1" width="3.625" style="1" customWidth="1"/>
    <col min="2" max="2" width="15.75" style="3" customWidth="1"/>
    <col min="3" max="3" width="68.5" style="1" customWidth="1"/>
    <col min="4" max="4" width="33.875" style="1" customWidth="1"/>
    <col min="5" max="5" width="43.125" style="1" customWidth="1"/>
    <col min="6" max="6" width="40.875" style="1" customWidth="1"/>
    <col min="7" max="7" width="42.875" style="1" customWidth="1"/>
    <col min="8" max="8" width="18" style="1" customWidth="1"/>
    <col min="9" max="9" width="16.5" style="1" customWidth="1"/>
    <col min="10" max="10" width="20.625" style="1" customWidth="1"/>
    <col min="11" max="11" width="10.75" style="1" bestFit="1" customWidth="1"/>
    <col min="12" max="13" width="22.125" style="1" bestFit="1" customWidth="1"/>
    <col min="14" max="14" width="17.125" style="1" bestFit="1" customWidth="1"/>
    <col min="15" max="15" width="17.875" style="1" bestFit="1" customWidth="1"/>
    <col min="16" max="16" width="18.5" style="1" bestFit="1" customWidth="1"/>
    <col min="17" max="17" width="19.375" style="1" bestFit="1" customWidth="1"/>
    <col min="18" max="18" width="41" style="1" bestFit="1" customWidth="1"/>
    <col min="19" max="19" width="35.25" style="1" bestFit="1" customWidth="1"/>
    <col min="20" max="20" width="24.5" style="1" bestFit="1" customWidth="1"/>
    <col min="21" max="21" width="16.125" style="1" bestFit="1" customWidth="1"/>
    <col min="22" max="22" width="10.25" style="1" bestFit="1" customWidth="1"/>
    <col min="23" max="23" width="16.625" style="1" customWidth="1"/>
    <col min="24" max="24" width="15.625" style="1" bestFit="1" customWidth="1"/>
    <col min="25" max="25" width="7.5" style="1" bestFit="1" customWidth="1"/>
    <col min="26" max="26" width="10.25" style="1" bestFit="1" customWidth="1"/>
    <col min="27" max="27" width="19" style="1" bestFit="1" customWidth="1"/>
    <col min="28" max="28" width="8.5" style="1" bestFit="1" customWidth="1"/>
    <col min="29" max="29" width="9.125" style="1" bestFit="1" customWidth="1"/>
    <col min="30" max="30" width="14" style="1" bestFit="1" customWidth="1"/>
    <col min="31" max="31" width="10.375" style="1" bestFit="1" customWidth="1"/>
    <col min="32" max="32" width="13.5" style="1" bestFit="1" customWidth="1"/>
    <col min="33" max="33" width="16.25" style="1" bestFit="1" customWidth="1"/>
    <col min="34" max="34" width="16.875" style="1" bestFit="1" customWidth="1"/>
    <col min="35" max="35" width="16.125" style="1" bestFit="1" customWidth="1"/>
    <col min="36" max="36" width="26.625" style="1" bestFit="1" customWidth="1"/>
    <col min="37" max="37" width="12.875" style="1" bestFit="1" customWidth="1"/>
    <col min="38" max="38" width="12.5" style="1" bestFit="1" customWidth="1"/>
    <col min="39" max="16384" width="10.875" style="1"/>
  </cols>
  <sheetData>
    <row r="1" spans="2:38" ht="15.95" customHeight="1"/>
    <row r="2" spans="2:38" ht="26.25">
      <c r="B2" s="44" t="s">
        <v>136</v>
      </c>
      <c r="G2" s="133" t="s">
        <v>263</v>
      </c>
      <c r="H2" s="19" t="s">
        <v>177</v>
      </c>
      <c r="I2" s="24"/>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5"/>
    </row>
    <row r="3" spans="2:38">
      <c r="B3" s="98" t="s">
        <v>201</v>
      </c>
      <c r="G3" s="132" t="s">
        <v>232</v>
      </c>
      <c r="H3" s="100" t="s">
        <v>214</v>
      </c>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8"/>
    </row>
    <row r="4" spans="2:38" ht="110.25">
      <c r="B4" s="99" t="s">
        <v>200</v>
      </c>
      <c r="G4" s="157" t="s">
        <v>323</v>
      </c>
      <c r="H4" s="20" t="s">
        <v>179</v>
      </c>
      <c r="I4" s="161" t="s">
        <v>505</v>
      </c>
      <c r="J4" s="161" t="s">
        <v>514</v>
      </c>
      <c r="K4" s="161" t="s">
        <v>350</v>
      </c>
      <c r="L4" s="161" t="s">
        <v>354</v>
      </c>
      <c r="M4" s="161" t="s">
        <v>506</v>
      </c>
      <c r="N4" s="161" t="s">
        <v>356</v>
      </c>
      <c r="O4" s="161" t="s">
        <v>357</v>
      </c>
      <c r="P4" s="161" t="s">
        <v>361</v>
      </c>
      <c r="Q4" s="161" t="s">
        <v>364</v>
      </c>
      <c r="R4" s="161" t="s">
        <v>366</v>
      </c>
      <c r="S4" s="161" t="s">
        <v>367</v>
      </c>
      <c r="T4" s="161" t="s">
        <v>368</v>
      </c>
      <c r="U4" s="161" t="s">
        <v>370</v>
      </c>
      <c r="V4" s="161" t="s">
        <v>512</v>
      </c>
      <c r="W4" s="161" t="s">
        <v>508</v>
      </c>
      <c r="X4" s="161" t="s">
        <v>576</v>
      </c>
      <c r="Y4" s="161" t="s">
        <v>513</v>
      </c>
      <c r="Z4" s="161" t="s">
        <v>509</v>
      </c>
      <c r="AA4" s="161" t="s">
        <v>577</v>
      </c>
      <c r="AB4" s="161" t="s">
        <v>578</v>
      </c>
      <c r="AC4" s="161" t="s">
        <v>389</v>
      </c>
      <c r="AD4" s="161" t="s">
        <v>391</v>
      </c>
      <c r="AE4" s="161" t="s">
        <v>390</v>
      </c>
      <c r="AF4" s="161" t="s">
        <v>393</v>
      </c>
      <c r="AG4" s="161" t="s">
        <v>579</v>
      </c>
      <c r="AH4" s="161" t="s">
        <v>387</v>
      </c>
      <c r="AI4" s="161" t="s">
        <v>511</v>
      </c>
      <c r="AJ4" s="161" t="s">
        <v>507</v>
      </c>
      <c r="AK4" s="161" t="s">
        <v>404</v>
      </c>
      <c r="AL4" s="162" t="s">
        <v>510</v>
      </c>
    </row>
    <row r="5" spans="2:38">
      <c r="B5" s="99"/>
      <c r="G5" s="158" t="s">
        <v>515</v>
      </c>
      <c r="H5" s="13" t="s">
        <v>180</v>
      </c>
      <c r="I5" s="155" t="s">
        <v>345</v>
      </c>
      <c r="J5" s="155" t="s">
        <v>349</v>
      </c>
      <c r="K5" s="155">
        <v>600002755</v>
      </c>
      <c r="L5" s="155" t="s">
        <v>349</v>
      </c>
      <c r="M5" s="155">
        <v>600004888</v>
      </c>
      <c r="N5" s="155" t="s">
        <v>349</v>
      </c>
      <c r="O5" s="155">
        <v>600006939</v>
      </c>
      <c r="P5" s="155">
        <v>600006886</v>
      </c>
      <c r="Q5" s="155">
        <v>600006555</v>
      </c>
      <c r="R5" s="155" t="s">
        <v>349</v>
      </c>
      <c r="S5" s="155" t="s">
        <v>349</v>
      </c>
      <c r="T5" s="155">
        <v>4542769</v>
      </c>
      <c r="U5" s="155">
        <v>600007251</v>
      </c>
      <c r="V5" s="155">
        <v>600007082</v>
      </c>
      <c r="W5" s="155">
        <v>600011031</v>
      </c>
      <c r="X5" s="155" t="s">
        <v>349</v>
      </c>
      <c r="Y5" s="155">
        <v>600001373</v>
      </c>
      <c r="Z5" s="155" t="s">
        <v>349</v>
      </c>
      <c r="AA5" s="155" t="s">
        <v>349</v>
      </c>
      <c r="AB5" s="155" t="s">
        <v>349</v>
      </c>
      <c r="AC5" s="155" t="s">
        <v>349</v>
      </c>
      <c r="AD5" s="155" t="s">
        <v>349</v>
      </c>
      <c r="AE5" s="155" t="s">
        <v>349</v>
      </c>
      <c r="AF5" s="155">
        <v>600052453</v>
      </c>
      <c r="AG5" s="155" t="s">
        <v>349</v>
      </c>
      <c r="AH5" s="155" t="s">
        <v>349</v>
      </c>
      <c r="AI5" s="155">
        <v>600010746</v>
      </c>
      <c r="AJ5" s="155" t="s">
        <v>401</v>
      </c>
      <c r="AK5" s="155">
        <v>600008367</v>
      </c>
      <c r="AL5" s="156">
        <v>600008474</v>
      </c>
    </row>
    <row r="6" spans="2:38">
      <c r="G6" s="158" t="s">
        <v>561</v>
      </c>
      <c r="H6" s="13" t="s">
        <v>324</v>
      </c>
      <c r="I6" s="75" t="s">
        <v>327</v>
      </c>
      <c r="J6" s="75" t="s">
        <v>327</v>
      </c>
      <c r="K6" s="75" t="s">
        <v>327</v>
      </c>
      <c r="L6" s="75" t="s">
        <v>327</v>
      </c>
      <c r="M6" s="75" t="s">
        <v>327</v>
      </c>
      <c r="N6" s="75" t="s">
        <v>327</v>
      </c>
      <c r="O6" s="75" t="s">
        <v>327</v>
      </c>
      <c r="P6" s="75" t="s">
        <v>327</v>
      </c>
      <c r="Q6" s="75" t="s">
        <v>327</v>
      </c>
      <c r="R6" s="75" t="s">
        <v>327</v>
      </c>
      <c r="S6" s="75" t="s">
        <v>327</v>
      </c>
      <c r="T6" s="75" t="s">
        <v>327</v>
      </c>
      <c r="U6" s="75" t="s">
        <v>327</v>
      </c>
      <c r="V6" s="75" t="s">
        <v>327</v>
      </c>
      <c r="W6" s="75" t="s">
        <v>327</v>
      </c>
      <c r="X6" s="75" t="s">
        <v>327</v>
      </c>
      <c r="Y6" s="75" t="s">
        <v>327</v>
      </c>
      <c r="Z6" s="75" t="s">
        <v>326</v>
      </c>
      <c r="AA6" s="75" t="s">
        <v>326</v>
      </c>
      <c r="AB6" s="75" t="s">
        <v>326</v>
      </c>
      <c r="AC6" s="75" t="s">
        <v>326</v>
      </c>
      <c r="AD6" s="75" t="s">
        <v>326</v>
      </c>
      <c r="AE6" s="75" t="s">
        <v>326</v>
      </c>
      <c r="AF6" s="75" t="s">
        <v>326</v>
      </c>
      <c r="AG6" s="75" t="s">
        <v>326</v>
      </c>
      <c r="AH6" s="75" t="s">
        <v>326</v>
      </c>
      <c r="AI6" s="75" t="s">
        <v>120</v>
      </c>
      <c r="AJ6" s="75" t="s">
        <v>120</v>
      </c>
      <c r="AK6" s="75" t="s">
        <v>120</v>
      </c>
      <c r="AL6" s="154" t="s">
        <v>120</v>
      </c>
    </row>
    <row r="7" spans="2:38">
      <c r="G7" s="159" t="s">
        <v>516</v>
      </c>
      <c r="H7" s="14" t="s">
        <v>178</v>
      </c>
      <c r="I7" s="78" t="s">
        <v>327</v>
      </c>
      <c r="J7" s="78" t="s">
        <v>327</v>
      </c>
      <c r="K7" s="78" t="s">
        <v>327</v>
      </c>
      <c r="L7" s="78" t="s">
        <v>327</v>
      </c>
      <c r="M7" s="78" t="s">
        <v>327</v>
      </c>
      <c r="N7" s="78" t="s">
        <v>327</v>
      </c>
      <c r="O7" s="78" t="s">
        <v>327</v>
      </c>
      <c r="P7" s="78" t="s">
        <v>327</v>
      </c>
      <c r="Q7" s="78" t="s">
        <v>327</v>
      </c>
      <c r="R7" s="78" t="s">
        <v>327</v>
      </c>
      <c r="S7" s="78" t="s">
        <v>327</v>
      </c>
      <c r="T7" s="78" t="s">
        <v>327</v>
      </c>
      <c r="U7" s="78" t="s">
        <v>327</v>
      </c>
      <c r="V7" s="78" t="s">
        <v>327</v>
      </c>
      <c r="W7" s="78" t="s">
        <v>327</v>
      </c>
      <c r="X7" s="78" t="s">
        <v>327</v>
      </c>
      <c r="Y7" s="78" t="s">
        <v>411</v>
      </c>
      <c r="Z7" s="78" t="s">
        <v>411</v>
      </c>
      <c r="AA7" s="78" t="s">
        <v>411</v>
      </c>
      <c r="AB7" s="78" t="s">
        <v>411</v>
      </c>
      <c r="AC7" s="78" t="s">
        <v>411</v>
      </c>
      <c r="AD7" s="78" t="s">
        <v>411</v>
      </c>
      <c r="AE7" s="78" t="s">
        <v>411</v>
      </c>
      <c r="AF7" s="78" t="s">
        <v>411</v>
      </c>
      <c r="AG7" s="78" t="s">
        <v>411</v>
      </c>
      <c r="AH7" s="78" t="s">
        <v>411</v>
      </c>
      <c r="AI7" s="78" t="s">
        <v>412</v>
      </c>
      <c r="AJ7" s="78" t="s">
        <v>412</v>
      </c>
      <c r="AK7" s="78" t="s">
        <v>412</v>
      </c>
      <c r="AL7" s="79" t="s">
        <v>413</v>
      </c>
    </row>
    <row r="8" spans="2:38" ht="21">
      <c r="B8" s="327" t="s">
        <v>137</v>
      </c>
      <c r="C8" s="324"/>
      <c r="D8" s="326"/>
      <c r="E8" s="325" t="s">
        <v>300</v>
      </c>
      <c r="F8" s="324"/>
      <c r="G8" s="326"/>
      <c r="H8" s="323" t="s">
        <v>268</v>
      </c>
      <c r="I8" s="324"/>
      <c r="J8" s="324"/>
      <c r="K8" s="324"/>
      <c r="L8" s="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7"/>
    </row>
    <row r="9" spans="2:38" ht="62.25" customHeight="1">
      <c r="B9" s="317" t="s">
        <v>301</v>
      </c>
      <c r="C9" s="318"/>
      <c r="D9" s="319"/>
      <c r="E9" s="320" t="s">
        <v>266</v>
      </c>
      <c r="F9" s="318"/>
      <c r="G9" s="319"/>
      <c r="H9" s="321" t="s">
        <v>182</v>
      </c>
      <c r="I9" s="322"/>
      <c r="J9" s="322"/>
      <c r="K9" s="322"/>
      <c r="L9" s="163"/>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7"/>
    </row>
    <row r="10" spans="2:38" ht="31.5">
      <c r="B10" s="67" t="s">
        <v>202</v>
      </c>
      <c r="C10" s="9"/>
      <c r="D10" s="68" t="s">
        <v>205</v>
      </c>
      <c r="E10" s="69" t="s">
        <v>175</v>
      </c>
      <c r="F10" s="136" t="s">
        <v>285</v>
      </c>
      <c r="G10" s="140" t="s">
        <v>265</v>
      </c>
      <c r="H10" s="164" t="s">
        <v>183</v>
      </c>
      <c r="I10" s="70">
        <f t="shared" ref="I10:AK10" si="0">SUM(I11:I69)</f>
        <v>53372</v>
      </c>
      <c r="J10" s="70">
        <f t="shared" si="0"/>
        <v>0</v>
      </c>
      <c r="K10" s="70">
        <f t="shared" si="0"/>
        <v>41141859</v>
      </c>
      <c r="L10" s="70">
        <f t="shared" si="0"/>
        <v>4669076</v>
      </c>
      <c r="M10" s="70">
        <f t="shared" si="0"/>
        <v>3390658</v>
      </c>
      <c r="N10" s="70">
        <f t="shared" si="0"/>
        <v>0</v>
      </c>
      <c r="O10" s="70">
        <f t="shared" si="0"/>
        <v>9354463</v>
      </c>
      <c r="P10" s="70">
        <f t="shared" si="0"/>
        <v>325000</v>
      </c>
      <c r="Q10" s="70">
        <f t="shared" si="0"/>
        <v>971642</v>
      </c>
      <c r="R10" s="70">
        <f t="shared" si="0"/>
        <v>0</v>
      </c>
      <c r="S10" s="70">
        <f t="shared" si="0"/>
        <v>0</v>
      </c>
      <c r="T10" s="70">
        <f t="shared" si="0"/>
        <v>376670489</v>
      </c>
      <c r="U10" s="70">
        <f t="shared" si="0"/>
        <v>546952</v>
      </c>
      <c r="V10" s="70">
        <f t="shared" si="0"/>
        <v>640910</v>
      </c>
      <c r="W10" s="70">
        <f t="shared" si="0"/>
        <v>299978</v>
      </c>
      <c r="X10" s="70">
        <f t="shared" si="0"/>
        <v>5059488</v>
      </c>
      <c r="Y10" s="70">
        <f t="shared" si="0"/>
        <v>1165127</v>
      </c>
      <c r="Z10" s="70">
        <f t="shared" si="0"/>
        <v>474139</v>
      </c>
      <c r="AA10" s="70">
        <f t="shared" si="0"/>
        <v>48450</v>
      </c>
      <c r="AB10" s="70">
        <f t="shared" si="0"/>
        <v>48908</v>
      </c>
      <c r="AC10" s="70">
        <f t="shared" si="0"/>
        <v>231490</v>
      </c>
      <c r="AD10" s="70">
        <f t="shared" si="0"/>
        <v>23610</v>
      </c>
      <c r="AE10" s="70">
        <f t="shared" si="0"/>
        <v>20077</v>
      </c>
      <c r="AF10" s="70">
        <f t="shared" si="0"/>
        <v>16247</v>
      </c>
      <c r="AG10" s="70">
        <f t="shared" si="0"/>
        <v>5768</v>
      </c>
      <c r="AH10" s="70">
        <f t="shared" si="0"/>
        <v>4994</v>
      </c>
      <c r="AI10" s="70">
        <f t="shared" si="0"/>
        <v>23487561</v>
      </c>
      <c r="AJ10" s="70">
        <f t="shared" si="0"/>
        <v>8468980</v>
      </c>
      <c r="AK10" s="234">
        <f t="shared" si="0"/>
        <v>0</v>
      </c>
      <c r="AL10" s="234">
        <f t="shared" ref="AL10" si="1">SUM(AL11:AL69)</f>
        <v>86253958</v>
      </c>
    </row>
    <row r="11" spans="2:38">
      <c r="B11" s="214" t="s">
        <v>72</v>
      </c>
      <c r="C11" s="215" t="s">
        <v>138</v>
      </c>
      <c r="D11" s="11"/>
      <c r="E11" s="165"/>
      <c r="F11" s="166"/>
      <c r="G11" s="274"/>
      <c r="H11" s="160"/>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6"/>
      <c r="AL11" s="236"/>
    </row>
    <row r="12" spans="2:38">
      <c r="B12" s="216" t="s">
        <v>73</v>
      </c>
      <c r="C12" s="217" t="s">
        <v>203</v>
      </c>
      <c r="D12" s="10"/>
      <c r="E12" s="80"/>
      <c r="F12" s="138"/>
      <c r="G12" s="275"/>
      <c r="H12" s="160"/>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9"/>
      <c r="AL12" s="299"/>
    </row>
    <row r="13" spans="2:38">
      <c r="B13" s="268" t="s">
        <v>74</v>
      </c>
      <c r="C13" s="267" t="s">
        <v>204</v>
      </c>
      <c r="D13" s="264" t="s">
        <v>325</v>
      </c>
      <c r="E13" s="253" t="s">
        <v>453</v>
      </c>
      <c r="F13" s="253" t="s">
        <v>498</v>
      </c>
      <c r="G13" s="276">
        <v>8215679</v>
      </c>
      <c r="H13" s="297">
        <f>SUM(I13:AL13)</f>
        <v>8215679</v>
      </c>
      <c r="I13" s="300">
        <v>0</v>
      </c>
      <c r="J13" s="300">
        <v>0</v>
      </c>
      <c r="K13" s="300">
        <v>4668734</v>
      </c>
      <c r="L13" s="300">
        <v>2555705</v>
      </c>
      <c r="M13" s="300">
        <v>0</v>
      </c>
      <c r="N13" s="300">
        <v>0</v>
      </c>
      <c r="O13" s="300">
        <v>0</v>
      </c>
      <c r="P13" s="300">
        <v>0</v>
      </c>
      <c r="Q13" s="300">
        <v>0</v>
      </c>
      <c r="R13" s="300">
        <v>0</v>
      </c>
      <c r="S13" s="300">
        <v>0</v>
      </c>
      <c r="T13" s="300">
        <v>0</v>
      </c>
      <c r="U13" s="300">
        <v>0</v>
      </c>
      <c r="V13" s="300">
        <v>0</v>
      </c>
      <c r="W13" s="300">
        <v>0</v>
      </c>
      <c r="X13" s="300">
        <v>0</v>
      </c>
      <c r="Y13" s="300">
        <v>0</v>
      </c>
      <c r="Z13" s="300">
        <v>0</v>
      </c>
      <c r="AA13" s="300">
        <v>0</v>
      </c>
      <c r="AB13" s="300">
        <v>0</v>
      </c>
      <c r="AC13" s="300">
        <v>0</v>
      </c>
      <c r="AD13" s="300">
        <v>0</v>
      </c>
      <c r="AE13" s="300">
        <v>0</v>
      </c>
      <c r="AF13" s="300">
        <v>0</v>
      </c>
      <c r="AG13" s="300">
        <v>0</v>
      </c>
      <c r="AH13" s="300">
        <v>0</v>
      </c>
      <c r="AI13" s="300">
        <v>991240</v>
      </c>
      <c r="AJ13" s="300">
        <v>0</v>
      </c>
      <c r="AK13" s="300">
        <v>0</v>
      </c>
      <c r="AL13" s="300">
        <v>0</v>
      </c>
    </row>
    <row r="14" spans="2:38">
      <c r="B14" s="268" t="s">
        <v>74</v>
      </c>
      <c r="C14" s="267" t="s">
        <v>204</v>
      </c>
      <c r="D14" s="264" t="s">
        <v>325</v>
      </c>
      <c r="E14" s="253" t="s">
        <v>459</v>
      </c>
      <c r="F14" s="253" t="s">
        <v>498</v>
      </c>
      <c r="G14" s="276">
        <v>80956</v>
      </c>
      <c r="H14" s="297">
        <f t="shared" ref="H14:H68" si="2">SUM(I14:AL14)</f>
        <v>80956</v>
      </c>
      <c r="I14" s="300">
        <v>0</v>
      </c>
      <c r="J14" s="300">
        <v>0</v>
      </c>
      <c r="K14" s="300">
        <v>0</v>
      </c>
      <c r="L14" s="300">
        <v>0</v>
      </c>
      <c r="M14" s="300">
        <v>0</v>
      </c>
      <c r="N14" s="300">
        <v>0</v>
      </c>
      <c r="O14" s="300">
        <v>0</v>
      </c>
      <c r="P14" s="300">
        <v>0</v>
      </c>
      <c r="Q14" s="300">
        <v>0</v>
      </c>
      <c r="R14" s="300">
        <v>0</v>
      </c>
      <c r="S14" s="300">
        <v>0</v>
      </c>
      <c r="T14" s="300">
        <v>0</v>
      </c>
      <c r="U14" s="300">
        <v>15233</v>
      </c>
      <c r="V14" s="300">
        <v>0</v>
      </c>
      <c r="W14" s="300">
        <v>5370</v>
      </c>
      <c r="X14" s="300">
        <v>0</v>
      </c>
      <c r="Y14" s="300">
        <v>24985</v>
      </c>
      <c r="Z14" s="300">
        <v>0</v>
      </c>
      <c r="AA14" s="300">
        <v>0</v>
      </c>
      <c r="AB14" s="300">
        <v>0</v>
      </c>
      <c r="AC14" s="300">
        <v>35368</v>
      </c>
      <c r="AD14" s="300">
        <v>0</v>
      </c>
      <c r="AE14" s="300">
        <v>0</v>
      </c>
      <c r="AF14" s="300">
        <v>0</v>
      </c>
      <c r="AG14" s="300">
        <v>0</v>
      </c>
      <c r="AH14" s="300">
        <v>0</v>
      </c>
      <c r="AI14" s="300">
        <v>0</v>
      </c>
      <c r="AJ14" s="300">
        <v>0</v>
      </c>
      <c r="AK14" s="300">
        <v>0</v>
      </c>
      <c r="AL14" s="300">
        <v>0</v>
      </c>
    </row>
    <row r="15" spans="2:38">
      <c r="B15" s="268" t="s">
        <v>74</v>
      </c>
      <c r="C15" s="267" t="s">
        <v>204</v>
      </c>
      <c r="D15" s="264" t="s">
        <v>325</v>
      </c>
      <c r="E15" s="253" t="s">
        <v>465</v>
      </c>
      <c r="F15" s="253" t="s">
        <v>498</v>
      </c>
      <c r="G15" s="276">
        <v>6268838</v>
      </c>
      <c r="H15" s="297">
        <f t="shared" si="2"/>
        <v>6268838</v>
      </c>
      <c r="I15" s="300">
        <v>0</v>
      </c>
      <c r="J15" s="300">
        <v>0</v>
      </c>
      <c r="K15" s="300">
        <v>0</v>
      </c>
      <c r="L15" s="300">
        <v>0</v>
      </c>
      <c r="M15" s="300">
        <v>0</v>
      </c>
      <c r="N15" s="300">
        <v>0</v>
      </c>
      <c r="O15" s="300">
        <v>0</v>
      </c>
      <c r="P15" s="300">
        <v>0</v>
      </c>
      <c r="Q15" s="300">
        <v>0</v>
      </c>
      <c r="R15" s="300">
        <v>0</v>
      </c>
      <c r="S15" s="300">
        <v>0</v>
      </c>
      <c r="T15" s="300">
        <v>0</v>
      </c>
      <c r="U15" s="300">
        <v>0</v>
      </c>
      <c r="V15" s="300">
        <v>0</v>
      </c>
      <c r="W15" s="300">
        <v>0</v>
      </c>
      <c r="X15" s="300">
        <v>0</v>
      </c>
      <c r="Y15" s="300">
        <v>500493</v>
      </c>
      <c r="Z15" s="300">
        <v>0</v>
      </c>
      <c r="AA15" s="300">
        <v>0</v>
      </c>
      <c r="AB15" s="300">
        <v>0</v>
      </c>
      <c r="AC15" s="300">
        <v>0</v>
      </c>
      <c r="AD15" s="300">
        <v>0</v>
      </c>
      <c r="AE15" s="300">
        <v>0</v>
      </c>
      <c r="AF15" s="300">
        <v>0</v>
      </c>
      <c r="AG15" s="300">
        <v>0</v>
      </c>
      <c r="AH15" s="300">
        <v>0</v>
      </c>
      <c r="AI15" s="300">
        <v>0</v>
      </c>
      <c r="AJ15" s="300">
        <v>0</v>
      </c>
      <c r="AK15" s="300">
        <v>0</v>
      </c>
      <c r="AL15" s="300">
        <v>5768345</v>
      </c>
    </row>
    <row r="16" spans="2:38">
      <c r="B16" s="268" t="s">
        <v>74</v>
      </c>
      <c r="C16" s="267" t="s">
        <v>204</v>
      </c>
      <c r="D16" s="264" t="s">
        <v>325</v>
      </c>
      <c r="E16" s="253" t="s">
        <v>486</v>
      </c>
      <c r="F16" s="253" t="s">
        <v>498</v>
      </c>
      <c r="G16" s="276">
        <v>2030818</v>
      </c>
      <c r="H16" s="297">
        <f t="shared" si="2"/>
        <v>2030818</v>
      </c>
      <c r="I16" s="300">
        <v>1813</v>
      </c>
      <c r="J16" s="300">
        <v>0</v>
      </c>
      <c r="K16" s="300">
        <v>329</v>
      </c>
      <c r="L16" s="300">
        <v>0</v>
      </c>
      <c r="M16" s="300">
        <v>10118</v>
      </c>
      <c r="N16" s="300">
        <v>0</v>
      </c>
      <c r="O16" s="300">
        <v>1871224</v>
      </c>
      <c r="P16" s="300">
        <v>0</v>
      </c>
      <c r="Q16" s="300">
        <v>0</v>
      </c>
      <c r="R16" s="300">
        <v>0</v>
      </c>
      <c r="S16" s="300">
        <v>0</v>
      </c>
      <c r="T16" s="300">
        <v>0</v>
      </c>
      <c r="U16" s="300">
        <v>0</v>
      </c>
      <c r="V16" s="300">
        <v>13492</v>
      </c>
      <c r="W16" s="300">
        <v>0</v>
      </c>
      <c r="X16" s="300">
        <v>0</v>
      </c>
      <c r="Y16" s="300">
        <v>0</v>
      </c>
      <c r="Z16" s="300">
        <v>0</v>
      </c>
      <c r="AA16" s="300">
        <v>48450</v>
      </c>
      <c r="AB16" s="300">
        <v>48908</v>
      </c>
      <c r="AC16" s="300">
        <v>0</v>
      </c>
      <c r="AD16" s="300">
        <v>20237</v>
      </c>
      <c r="AE16" s="300">
        <v>0</v>
      </c>
      <c r="AF16" s="300">
        <v>16247</v>
      </c>
      <c r="AG16" s="300">
        <v>0</v>
      </c>
      <c r="AH16" s="300">
        <v>0</v>
      </c>
      <c r="AI16" s="300">
        <v>0</v>
      </c>
      <c r="AJ16" s="300">
        <v>0</v>
      </c>
      <c r="AK16" s="300">
        <v>0</v>
      </c>
      <c r="AL16" s="300">
        <v>0</v>
      </c>
    </row>
    <row r="17" spans="2:38">
      <c r="B17" s="218" t="s">
        <v>75</v>
      </c>
      <c r="C17" s="225" t="s">
        <v>206</v>
      </c>
      <c r="D17" s="264" t="s">
        <v>325</v>
      </c>
      <c r="E17" s="265" t="s">
        <v>461</v>
      </c>
      <c r="F17" s="265" t="s">
        <v>498</v>
      </c>
      <c r="G17" s="294">
        <v>31399031</v>
      </c>
      <c r="H17" s="297">
        <f t="shared" si="2"/>
        <v>31399031</v>
      </c>
      <c r="I17" s="300">
        <v>13281</v>
      </c>
      <c r="J17" s="300">
        <v>0</v>
      </c>
      <c r="K17" s="300">
        <v>1591635</v>
      </c>
      <c r="L17" s="300">
        <v>0</v>
      </c>
      <c r="M17" s="300">
        <v>16138</v>
      </c>
      <c r="N17" s="300">
        <v>0</v>
      </c>
      <c r="O17" s="300">
        <v>0</v>
      </c>
      <c r="P17" s="300">
        <v>0</v>
      </c>
      <c r="Q17" s="300">
        <v>0</v>
      </c>
      <c r="R17" s="300">
        <v>0</v>
      </c>
      <c r="S17" s="300">
        <v>0</v>
      </c>
      <c r="T17" s="300">
        <v>0</v>
      </c>
      <c r="U17" s="300">
        <v>0</v>
      </c>
      <c r="V17" s="300">
        <v>0</v>
      </c>
      <c r="W17" s="300">
        <v>8621</v>
      </c>
      <c r="X17" s="300">
        <v>0</v>
      </c>
      <c r="Y17" s="300">
        <v>51601</v>
      </c>
      <c r="Z17" s="300">
        <v>468248</v>
      </c>
      <c r="AA17" s="300">
        <v>0</v>
      </c>
      <c r="AB17" s="300">
        <v>0</v>
      </c>
      <c r="AC17" s="300">
        <v>0</v>
      </c>
      <c r="AD17" s="300">
        <v>0</v>
      </c>
      <c r="AE17" s="300">
        <v>0</v>
      </c>
      <c r="AF17" s="300">
        <v>0</v>
      </c>
      <c r="AG17" s="300">
        <v>0</v>
      </c>
      <c r="AH17" s="300">
        <v>0</v>
      </c>
      <c r="AI17" s="300">
        <v>0</v>
      </c>
      <c r="AJ17" s="300">
        <v>0</v>
      </c>
      <c r="AK17" s="300">
        <v>0</v>
      </c>
      <c r="AL17" s="300">
        <v>29249507</v>
      </c>
    </row>
    <row r="18" spans="2:38">
      <c r="B18" s="269" t="s">
        <v>76</v>
      </c>
      <c r="C18" s="225" t="s">
        <v>139</v>
      </c>
      <c r="D18" s="270" t="s">
        <v>325</v>
      </c>
      <c r="E18" s="253" t="s">
        <v>475</v>
      </c>
      <c r="F18" s="253" t="s">
        <v>497</v>
      </c>
      <c r="G18" s="276">
        <f>VLOOKUP(E18,[1]Sheet57!$C$3:$D$40,2,0)</f>
        <v>3960120</v>
      </c>
      <c r="H18" s="297">
        <f t="shared" si="2"/>
        <v>3960120</v>
      </c>
      <c r="I18" s="300">
        <v>0</v>
      </c>
      <c r="J18" s="300">
        <v>0</v>
      </c>
      <c r="K18" s="300">
        <v>178250</v>
      </c>
      <c r="L18" s="300">
        <v>0</v>
      </c>
      <c r="M18" s="300">
        <v>327209</v>
      </c>
      <c r="N18" s="300">
        <v>0</v>
      </c>
      <c r="O18" s="300">
        <v>1750000</v>
      </c>
      <c r="P18" s="300">
        <v>250000</v>
      </c>
      <c r="Q18" s="300">
        <v>749000</v>
      </c>
      <c r="R18" s="300">
        <v>0</v>
      </c>
      <c r="S18" s="300">
        <v>0</v>
      </c>
      <c r="T18" s="300">
        <v>0</v>
      </c>
      <c r="U18" s="300">
        <v>380094</v>
      </c>
      <c r="V18" s="300">
        <v>249559</v>
      </c>
      <c r="W18" s="300">
        <v>76008</v>
      </c>
      <c r="X18" s="300">
        <v>0</v>
      </c>
      <c r="Y18" s="300">
        <v>0</v>
      </c>
      <c r="Z18" s="300">
        <v>0</v>
      </c>
      <c r="AA18" s="300">
        <v>0</v>
      </c>
      <c r="AB18" s="300">
        <v>0</v>
      </c>
      <c r="AC18" s="300">
        <v>0</v>
      </c>
      <c r="AD18" s="300">
        <v>0</v>
      </c>
      <c r="AE18" s="300">
        <v>0</v>
      </c>
      <c r="AF18" s="300">
        <v>0</v>
      </c>
      <c r="AG18" s="300">
        <v>0</v>
      </c>
      <c r="AH18" s="300">
        <v>0</v>
      </c>
      <c r="AI18" s="300">
        <v>0</v>
      </c>
      <c r="AJ18" s="300">
        <v>0</v>
      </c>
      <c r="AK18" s="300">
        <v>0</v>
      </c>
      <c r="AL18" s="300">
        <v>0</v>
      </c>
    </row>
    <row r="19" spans="2:38">
      <c r="B19" s="268" t="s">
        <v>76</v>
      </c>
      <c r="C19" s="267" t="s">
        <v>139</v>
      </c>
      <c r="D19" s="272" t="s">
        <v>325</v>
      </c>
      <c r="E19" s="253" t="s">
        <v>457</v>
      </c>
      <c r="F19" s="253" t="s">
        <v>498</v>
      </c>
      <c r="G19" s="276">
        <f>VLOOKUP(E19,[1]Sheet57!$C$3:$D$40,2,0)</f>
        <v>35027</v>
      </c>
      <c r="H19" s="297">
        <f t="shared" si="2"/>
        <v>35027</v>
      </c>
      <c r="I19" s="300">
        <v>0</v>
      </c>
      <c r="J19" s="300">
        <v>0</v>
      </c>
      <c r="K19" s="300">
        <v>0</v>
      </c>
      <c r="L19" s="300">
        <v>0</v>
      </c>
      <c r="M19" s="300">
        <v>0</v>
      </c>
      <c r="N19" s="300">
        <v>0</v>
      </c>
      <c r="O19" s="300">
        <v>0</v>
      </c>
      <c r="P19" s="300">
        <v>0</v>
      </c>
      <c r="Q19" s="300">
        <v>0</v>
      </c>
      <c r="R19" s="300">
        <v>0</v>
      </c>
      <c r="S19" s="300">
        <v>0</v>
      </c>
      <c r="T19" s="300">
        <v>0</v>
      </c>
      <c r="U19" s="300">
        <v>0</v>
      </c>
      <c r="V19" s="300">
        <v>0</v>
      </c>
      <c r="W19" s="300">
        <v>894</v>
      </c>
      <c r="X19" s="300">
        <v>0</v>
      </c>
      <c r="Y19" s="300">
        <v>5350</v>
      </c>
      <c r="Z19" s="300">
        <v>5891</v>
      </c>
      <c r="AA19" s="300">
        <v>0</v>
      </c>
      <c r="AB19" s="300">
        <v>0</v>
      </c>
      <c r="AC19" s="300">
        <v>22892</v>
      </c>
      <c r="AD19" s="300">
        <v>0</v>
      </c>
      <c r="AE19" s="300">
        <v>0</v>
      </c>
      <c r="AF19" s="300">
        <v>0</v>
      </c>
      <c r="AG19" s="300">
        <v>0</v>
      </c>
      <c r="AH19" s="300">
        <v>0</v>
      </c>
      <c r="AI19" s="300">
        <v>0</v>
      </c>
      <c r="AJ19" s="300">
        <v>0</v>
      </c>
      <c r="AK19" s="300">
        <v>0</v>
      </c>
      <c r="AL19" s="300">
        <v>0</v>
      </c>
    </row>
    <row r="20" spans="2:38">
      <c r="B20" s="218" t="s">
        <v>77</v>
      </c>
      <c r="C20" s="220" t="s">
        <v>140</v>
      </c>
      <c r="D20" s="273" t="s">
        <v>325</v>
      </c>
      <c r="E20" s="253" t="s">
        <v>456</v>
      </c>
      <c r="F20" s="266" t="s">
        <v>498</v>
      </c>
      <c r="G20" s="276">
        <f>VLOOKUP(E20,[1]Sheet57!$C$3:$D$40,2,0)</f>
        <v>38538</v>
      </c>
      <c r="H20" s="304">
        <f t="shared" si="2"/>
        <v>38538</v>
      </c>
      <c r="I20" s="300">
        <v>38278</v>
      </c>
      <c r="J20" s="300">
        <v>0</v>
      </c>
      <c r="K20" s="300">
        <v>0</v>
      </c>
      <c r="L20" s="300">
        <v>0</v>
      </c>
      <c r="M20" s="300">
        <v>0</v>
      </c>
      <c r="N20" s="300">
        <v>0</v>
      </c>
      <c r="O20" s="300">
        <v>188</v>
      </c>
      <c r="P20" s="300">
        <v>0</v>
      </c>
      <c r="Q20" s="300">
        <v>0</v>
      </c>
      <c r="R20" s="300">
        <v>0</v>
      </c>
      <c r="S20" s="300">
        <v>0</v>
      </c>
      <c r="T20" s="300">
        <v>0</v>
      </c>
      <c r="U20" s="300">
        <v>0</v>
      </c>
      <c r="V20" s="300">
        <v>0</v>
      </c>
      <c r="W20" s="300">
        <v>10</v>
      </c>
      <c r="X20" s="300">
        <v>0</v>
      </c>
      <c r="Y20" s="300">
        <v>62</v>
      </c>
      <c r="Z20" s="300">
        <v>0</v>
      </c>
      <c r="AA20" s="300">
        <v>0</v>
      </c>
      <c r="AB20" s="300">
        <v>0</v>
      </c>
      <c r="AC20" s="300">
        <v>0</v>
      </c>
      <c r="AD20" s="300">
        <v>0</v>
      </c>
      <c r="AE20" s="300">
        <v>0</v>
      </c>
      <c r="AF20" s="300">
        <v>0</v>
      </c>
      <c r="AG20" s="300">
        <v>0</v>
      </c>
      <c r="AH20" s="300">
        <v>0</v>
      </c>
      <c r="AI20" s="300">
        <v>0</v>
      </c>
      <c r="AJ20" s="300">
        <v>0</v>
      </c>
      <c r="AK20" s="300">
        <v>0</v>
      </c>
      <c r="AL20" s="300">
        <v>0</v>
      </c>
    </row>
    <row r="21" spans="2:38">
      <c r="B21" s="221" t="s">
        <v>78</v>
      </c>
      <c r="C21" s="217" t="s">
        <v>141</v>
      </c>
      <c r="D21" s="10"/>
      <c r="E21" s="80"/>
      <c r="F21" s="138"/>
      <c r="G21" s="309"/>
      <c r="H21" s="311"/>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37"/>
      <c r="AL21" s="237"/>
    </row>
    <row r="22" spans="2:38" ht="31.5">
      <c r="B22" s="218" t="s">
        <v>79</v>
      </c>
      <c r="C22" s="222" t="s">
        <v>207</v>
      </c>
      <c r="D22" s="59" t="s">
        <v>548</v>
      </c>
      <c r="E22" s="80"/>
      <c r="F22" s="138"/>
      <c r="G22" s="310"/>
      <c r="H22" s="311"/>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37"/>
      <c r="AL22" s="237"/>
    </row>
    <row r="23" spans="2:38">
      <c r="B23" s="218" t="s">
        <v>80</v>
      </c>
      <c r="C23" s="222" t="s">
        <v>142</v>
      </c>
      <c r="D23" s="59" t="s">
        <v>548</v>
      </c>
      <c r="E23" s="80"/>
      <c r="F23" s="138"/>
      <c r="G23" s="309"/>
      <c r="H23" s="311"/>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37"/>
      <c r="AL23" s="237"/>
    </row>
    <row r="24" spans="2:38" ht="31.5">
      <c r="B24" s="221" t="s">
        <v>82</v>
      </c>
      <c r="C24" s="223" t="s">
        <v>143</v>
      </c>
      <c r="D24" s="11"/>
      <c r="E24" s="80"/>
      <c r="F24" s="138"/>
      <c r="G24" s="310"/>
      <c r="H24" s="311"/>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37"/>
      <c r="AL24" s="237"/>
    </row>
    <row r="25" spans="2:38">
      <c r="B25" s="268" t="s">
        <v>83</v>
      </c>
      <c r="C25" s="267" t="s">
        <v>144</v>
      </c>
      <c r="D25" s="264" t="s">
        <v>325</v>
      </c>
      <c r="E25" s="253" t="s">
        <v>469</v>
      </c>
      <c r="F25" s="253" t="s">
        <v>498</v>
      </c>
      <c r="G25" s="276">
        <f>VLOOKUP(E25,[1]Sheet57!$C$3:$D$40,2,0)</f>
        <v>5059488</v>
      </c>
      <c r="H25" s="297">
        <f t="shared" si="2"/>
        <v>5059488</v>
      </c>
      <c r="I25" s="300">
        <v>0</v>
      </c>
      <c r="J25" s="300">
        <v>0</v>
      </c>
      <c r="K25" s="300">
        <v>0</v>
      </c>
      <c r="L25" s="300">
        <v>0</v>
      </c>
      <c r="M25" s="300">
        <v>0</v>
      </c>
      <c r="N25" s="300">
        <v>0</v>
      </c>
      <c r="O25" s="300">
        <v>0</v>
      </c>
      <c r="P25" s="300">
        <v>0</v>
      </c>
      <c r="Q25" s="300">
        <v>0</v>
      </c>
      <c r="R25" s="300">
        <v>0</v>
      </c>
      <c r="S25" s="300">
        <v>0</v>
      </c>
      <c r="T25" s="300">
        <v>0</v>
      </c>
      <c r="U25" s="300">
        <v>0</v>
      </c>
      <c r="V25" s="300">
        <v>0</v>
      </c>
      <c r="W25" s="300">
        <v>0</v>
      </c>
      <c r="X25" s="300">
        <v>5059488</v>
      </c>
      <c r="Y25" s="300">
        <v>0</v>
      </c>
      <c r="Z25" s="300">
        <v>0</v>
      </c>
      <c r="AA25" s="300">
        <v>0</v>
      </c>
      <c r="AB25" s="300">
        <v>0</v>
      </c>
      <c r="AC25" s="300">
        <v>0</v>
      </c>
      <c r="AD25" s="300">
        <v>0</v>
      </c>
      <c r="AE25" s="300">
        <v>0</v>
      </c>
      <c r="AF25" s="300">
        <v>0</v>
      </c>
      <c r="AG25" s="300">
        <v>0</v>
      </c>
      <c r="AH25" s="300">
        <v>0</v>
      </c>
      <c r="AI25" s="300">
        <v>0</v>
      </c>
      <c r="AJ25" s="300">
        <v>0</v>
      </c>
      <c r="AK25" s="300">
        <v>0</v>
      </c>
      <c r="AL25" s="300">
        <v>0</v>
      </c>
    </row>
    <row r="26" spans="2:38">
      <c r="B26" s="268" t="s">
        <v>83</v>
      </c>
      <c r="C26" s="267" t="s">
        <v>144</v>
      </c>
      <c r="D26" s="264" t="s">
        <v>325</v>
      </c>
      <c r="E26" s="253" t="s">
        <v>467</v>
      </c>
      <c r="F26" s="253" t="s">
        <v>498</v>
      </c>
      <c r="G26" s="276">
        <f>VLOOKUP(E26,[1]Sheet57!$C$3:$D$40,2,0)</f>
        <v>0</v>
      </c>
      <c r="H26" s="297">
        <f t="shared" si="2"/>
        <v>0</v>
      </c>
      <c r="I26" s="300">
        <v>0</v>
      </c>
      <c r="J26" s="300">
        <v>0</v>
      </c>
      <c r="K26" s="300">
        <v>0</v>
      </c>
      <c r="L26" s="300">
        <v>0</v>
      </c>
      <c r="M26" s="300">
        <v>0</v>
      </c>
      <c r="N26" s="300">
        <v>0</v>
      </c>
      <c r="O26" s="300">
        <v>0</v>
      </c>
      <c r="P26" s="300">
        <v>0</v>
      </c>
      <c r="Q26" s="300">
        <v>0</v>
      </c>
      <c r="R26" s="300">
        <v>0</v>
      </c>
      <c r="S26" s="300">
        <v>0</v>
      </c>
      <c r="T26" s="300">
        <v>0</v>
      </c>
      <c r="U26" s="300">
        <v>0</v>
      </c>
      <c r="V26" s="300">
        <v>0</v>
      </c>
      <c r="W26" s="300">
        <v>0</v>
      </c>
      <c r="X26" s="300">
        <v>0</v>
      </c>
      <c r="Y26" s="300">
        <v>0</v>
      </c>
      <c r="Z26" s="300">
        <v>0</v>
      </c>
      <c r="AA26" s="300">
        <v>0</v>
      </c>
      <c r="AB26" s="300">
        <v>0</v>
      </c>
      <c r="AC26" s="300">
        <v>0</v>
      </c>
      <c r="AD26" s="300">
        <v>0</v>
      </c>
      <c r="AE26" s="300">
        <v>0</v>
      </c>
      <c r="AF26" s="300">
        <v>0</v>
      </c>
      <c r="AG26" s="300">
        <v>0</v>
      </c>
      <c r="AH26" s="300">
        <v>0</v>
      </c>
      <c r="AI26" s="300">
        <v>0</v>
      </c>
      <c r="AJ26" s="300">
        <v>0</v>
      </c>
      <c r="AK26" s="300">
        <v>0</v>
      </c>
      <c r="AL26" s="300">
        <v>0</v>
      </c>
    </row>
    <row r="27" spans="2:38">
      <c r="B27" s="268" t="s">
        <v>83</v>
      </c>
      <c r="C27" s="267" t="s">
        <v>144</v>
      </c>
      <c r="D27" s="264" t="s">
        <v>325</v>
      </c>
      <c r="E27" s="253" t="s">
        <v>468</v>
      </c>
      <c r="F27" s="253" t="s">
        <v>498</v>
      </c>
      <c r="G27" s="276">
        <f>VLOOKUP(E27,[1]Sheet57!$C$3:$D$40,2,0)</f>
        <v>21007746</v>
      </c>
      <c r="H27" s="297">
        <f t="shared" si="2"/>
        <v>21007746</v>
      </c>
      <c r="I27" s="300">
        <v>0</v>
      </c>
      <c r="J27" s="300">
        <v>0</v>
      </c>
      <c r="K27" s="300">
        <v>0</v>
      </c>
      <c r="L27" s="300">
        <v>0</v>
      </c>
      <c r="M27" s="300">
        <v>0</v>
      </c>
      <c r="N27" s="300">
        <v>0</v>
      </c>
      <c r="O27" s="300">
        <v>0</v>
      </c>
      <c r="P27" s="300">
        <v>0</v>
      </c>
      <c r="Q27" s="300">
        <v>0</v>
      </c>
      <c r="R27" s="300">
        <v>0</v>
      </c>
      <c r="S27" s="300">
        <v>0</v>
      </c>
      <c r="T27" s="300">
        <v>0</v>
      </c>
      <c r="U27" s="300">
        <v>0</v>
      </c>
      <c r="V27" s="300">
        <v>0</v>
      </c>
      <c r="W27" s="300">
        <v>0</v>
      </c>
      <c r="X27" s="300">
        <v>0</v>
      </c>
      <c r="Y27" s="300">
        <v>0</v>
      </c>
      <c r="Z27" s="300">
        <v>0</v>
      </c>
      <c r="AA27" s="300">
        <v>0</v>
      </c>
      <c r="AB27" s="300">
        <v>0</v>
      </c>
      <c r="AC27" s="300">
        <v>0</v>
      </c>
      <c r="AD27" s="300">
        <v>0</v>
      </c>
      <c r="AE27" s="300">
        <v>0</v>
      </c>
      <c r="AF27" s="300">
        <v>0</v>
      </c>
      <c r="AG27" s="300">
        <v>0</v>
      </c>
      <c r="AH27" s="300">
        <v>0</v>
      </c>
      <c r="AI27" s="300">
        <v>21007746</v>
      </c>
      <c r="AJ27" s="300">
        <v>0</v>
      </c>
      <c r="AK27" s="300">
        <v>0</v>
      </c>
      <c r="AL27" s="300">
        <v>0</v>
      </c>
    </row>
    <row r="28" spans="2:38">
      <c r="B28" s="268" t="s">
        <v>83</v>
      </c>
      <c r="C28" s="267" t="s">
        <v>144</v>
      </c>
      <c r="D28" s="264" t="s">
        <v>325</v>
      </c>
      <c r="E28" s="253" t="s">
        <v>460</v>
      </c>
      <c r="F28" s="253" t="s">
        <v>498</v>
      </c>
      <c r="G28" s="276">
        <f>VLOOKUP(E28,[1]Sheet57!$C$3:$D$40,2,0)</f>
        <v>11637</v>
      </c>
      <c r="H28" s="297">
        <f t="shared" si="2"/>
        <v>11637</v>
      </c>
      <c r="I28" s="300">
        <v>0</v>
      </c>
      <c r="J28" s="300">
        <v>0</v>
      </c>
      <c r="K28" s="300">
        <v>0</v>
      </c>
      <c r="L28" s="300">
        <v>0</v>
      </c>
      <c r="M28" s="300">
        <v>0</v>
      </c>
      <c r="N28" s="300">
        <v>0</v>
      </c>
      <c r="O28" s="300">
        <v>0</v>
      </c>
      <c r="P28" s="300">
        <v>0</v>
      </c>
      <c r="Q28" s="300">
        <v>0</v>
      </c>
      <c r="R28" s="300">
        <v>0</v>
      </c>
      <c r="S28" s="300">
        <v>0</v>
      </c>
      <c r="T28" s="300">
        <v>0</v>
      </c>
      <c r="U28" s="300">
        <v>0</v>
      </c>
      <c r="V28" s="300">
        <v>0</v>
      </c>
      <c r="W28" s="300">
        <v>0</v>
      </c>
      <c r="X28" s="300">
        <v>0</v>
      </c>
      <c r="Y28" s="300">
        <v>0</v>
      </c>
      <c r="Z28" s="300">
        <v>0</v>
      </c>
      <c r="AA28" s="300">
        <v>0</v>
      </c>
      <c r="AB28" s="300">
        <v>0</v>
      </c>
      <c r="AC28" s="300">
        <v>0</v>
      </c>
      <c r="AD28" s="300">
        <v>0</v>
      </c>
      <c r="AE28" s="300">
        <v>10119</v>
      </c>
      <c r="AF28" s="300">
        <v>0</v>
      </c>
      <c r="AG28" s="300">
        <v>1518</v>
      </c>
      <c r="AH28" s="300">
        <v>0</v>
      </c>
      <c r="AI28" s="300">
        <v>0</v>
      </c>
      <c r="AJ28" s="300">
        <v>0</v>
      </c>
      <c r="AK28" s="300">
        <v>0</v>
      </c>
      <c r="AL28" s="300">
        <v>0</v>
      </c>
    </row>
    <row r="29" spans="2:38">
      <c r="B29" s="268" t="s">
        <v>83</v>
      </c>
      <c r="C29" s="267" t="s">
        <v>144</v>
      </c>
      <c r="D29" s="264" t="s">
        <v>325</v>
      </c>
      <c r="E29" s="253" t="s">
        <v>483</v>
      </c>
      <c r="F29" s="253" t="s">
        <v>498</v>
      </c>
      <c r="G29" s="276">
        <f>VLOOKUP(E29,[1]Sheet57!$C$3:$D$40,2,0)</f>
        <v>524581</v>
      </c>
      <c r="H29" s="297">
        <f t="shared" si="2"/>
        <v>524581</v>
      </c>
      <c r="I29" s="300">
        <v>0</v>
      </c>
      <c r="J29" s="300">
        <v>0</v>
      </c>
      <c r="K29" s="300">
        <v>0</v>
      </c>
      <c r="L29" s="300">
        <v>0</v>
      </c>
      <c r="M29" s="300">
        <v>74139</v>
      </c>
      <c r="N29" s="300">
        <v>0</v>
      </c>
      <c r="O29" s="300">
        <v>75000</v>
      </c>
      <c r="P29" s="300">
        <v>75000</v>
      </c>
      <c r="Q29" s="300">
        <v>75000</v>
      </c>
      <c r="R29" s="300">
        <v>0</v>
      </c>
      <c r="S29" s="300">
        <v>0</v>
      </c>
      <c r="T29" s="300">
        <v>0</v>
      </c>
      <c r="U29" s="300">
        <v>75766</v>
      </c>
      <c r="V29" s="300">
        <v>73614</v>
      </c>
      <c r="W29" s="300">
        <v>76062</v>
      </c>
      <c r="X29" s="300">
        <v>0</v>
      </c>
      <c r="Y29" s="300">
        <v>0</v>
      </c>
      <c r="Z29" s="300">
        <v>0</v>
      </c>
      <c r="AA29" s="300">
        <v>0</v>
      </c>
      <c r="AB29" s="300">
        <v>0</v>
      </c>
      <c r="AC29" s="300">
        <v>0</v>
      </c>
      <c r="AD29" s="300">
        <v>0</v>
      </c>
      <c r="AE29" s="300">
        <v>0</v>
      </c>
      <c r="AF29" s="300">
        <v>0</v>
      </c>
      <c r="AG29" s="300">
        <v>0</v>
      </c>
      <c r="AH29" s="300">
        <v>0</v>
      </c>
      <c r="AI29" s="300">
        <v>0</v>
      </c>
      <c r="AJ29" s="300">
        <v>0</v>
      </c>
      <c r="AK29" s="300">
        <v>0</v>
      </c>
      <c r="AL29" s="300">
        <v>0</v>
      </c>
    </row>
    <row r="30" spans="2:38">
      <c r="B30" s="268" t="s">
        <v>83</v>
      </c>
      <c r="C30" s="267" t="s">
        <v>144</v>
      </c>
      <c r="D30" s="264" t="s">
        <v>325</v>
      </c>
      <c r="E30" s="253" t="s">
        <v>466</v>
      </c>
      <c r="F30" s="253" t="s">
        <v>498</v>
      </c>
      <c r="G30" s="276">
        <f>VLOOKUP(E30,[1]Sheet57!$C$3:$D$40,2,0)</f>
        <v>25428156</v>
      </c>
      <c r="H30" s="297">
        <f t="shared" si="2"/>
        <v>25428156</v>
      </c>
      <c r="I30" s="300">
        <v>0</v>
      </c>
      <c r="J30" s="300">
        <v>0</v>
      </c>
      <c r="K30" s="300">
        <v>0</v>
      </c>
      <c r="L30" s="300">
        <v>0</v>
      </c>
      <c r="M30" s="300">
        <v>0</v>
      </c>
      <c r="N30" s="300">
        <v>0</v>
      </c>
      <c r="O30" s="300">
        <v>0</v>
      </c>
      <c r="P30" s="300">
        <v>0</v>
      </c>
      <c r="Q30" s="300">
        <v>0</v>
      </c>
      <c r="R30" s="300">
        <v>0</v>
      </c>
      <c r="S30" s="300">
        <v>0</v>
      </c>
      <c r="T30" s="300">
        <v>0</v>
      </c>
      <c r="U30" s="300">
        <v>0</v>
      </c>
      <c r="V30" s="300">
        <v>0</v>
      </c>
      <c r="W30" s="300">
        <v>0</v>
      </c>
      <c r="X30" s="300">
        <v>0</v>
      </c>
      <c r="Y30" s="300">
        <v>0</v>
      </c>
      <c r="Z30" s="300">
        <v>0</v>
      </c>
      <c r="AA30" s="300">
        <v>0</v>
      </c>
      <c r="AB30" s="300">
        <v>0</v>
      </c>
      <c r="AC30" s="300">
        <v>0</v>
      </c>
      <c r="AD30" s="300">
        <v>0</v>
      </c>
      <c r="AE30" s="300">
        <v>0</v>
      </c>
      <c r="AF30" s="300">
        <v>0</v>
      </c>
      <c r="AG30" s="300">
        <v>0</v>
      </c>
      <c r="AH30" s="300">
        <v>0</v>
      </c>
      <c r="AI30" s="300">
        <v>0</v>
      </c>
      <c r="AJ30" s="300">
        <v>0</v>
      </c>
      <c r="AK30" s="300">
        <v>0</v>
      </c>
      <c r="AL30" s="300">
        <v>25428156</v>
      </c>
    </row>
    <row r="31" spans="2:38">
      <c r="B31" s="268" t="s">
        <v>83</v>
      </c>
      <c r="C31" s="267" t="s">
        <v>144</v>
      </c>
      <c r="D31" s="264" t="s">
        <v>325</v>
      </c>
      <c r="E31" s="253" t="s">
        <v>452</v>
      </c>
      <c r="F31" s="253" t="s">
        <v>498</v>
      </c>
      <c r="G31" s="276">
        <f>VLOOKUP(E31,[1]Sheet57!$C$3:$D$40,2,0)</f>
        <v>337046</v>
      </c>
      <c r="H31" s="297">
        <f t="shared" si="2"/>
        <v>337046</v>
      </c>
      <c r="I31" s="300">
        <v>0</v>
      </c>
      <c r="J31" s="300">
        <v>0</v>
      </c>
      <c r="K31" s="300">
        <v>50993</v>
      </c>
      <c r="L31" s="300">
        <v>0</v>
      </c>
      <c r="M31" s="300">
        <v>0</v>
      </c>
      <c r="N31" s="300">
        <v>0</v>
      </c>
      <c r="O31" s="300">
        <v>18979</v>
      </c>
      <c r="P31" s="300">
        <v>0</v>
      </c>
      <c r="Q31" s="300">
        <v>32153</v>
      </c>
      <c r="R31" s="300">
        <v>0</v>
      </c>
      <c r="S31" s="300">
        <v>0</v>
      </c>
      <c r="T31" s="300">
        <v>0</v>
      </c>
      <c r="U31" s="300">
        <v>75859</v>
      </c>
      <c r="V31" s="300">
        <v>20886</v>
      </c>
      <c r="W31" s="300">
        <v>133013</v>
      </c>
      <c r="X31" s="300">
        <v>0</v>
      </c>
      <c r="Y31" s="300">
        <v>0</v>
      </c>
      <c r="Z31" s="300">
        <v>0</v>
      </c>
      <c r="AA31" s="300">
        <v>0</v>
      </c>
      <c r="AB31" s="300">
        <v>0</v>
      </c>
      <c r="AC31" s="300">
        <v>0</v>
      </c>
      <c r="AD31" s="300">
        <v>3373</v>
      </c>
      <c r="AE31" s="300">
        <v>0</v>
      </c>
      <c r="AF31" s="300">
        <v>0</v>
      </c>
      <c r="AG31" s="300">
        <v>0</v>
      </c>
      <c r="AH31" s="300">
        <v>1790</v>
      </c>
      <c r="AI31" s="300">
        <v>0</v>
      </c>
      <c r="AJ31" s="300">
        <v>0</v>
      </c>
      <c r="AK31" s="300">
        <v>0</v>
      </c>
      <c r="AL31" s="300">
        <v>0</v>
      </c>
    </row>
    <row r="32" spans="2:38">
      <c r="B32" s="268" t="s">
        <v>83</v>
      </c>
      <c r="C32" s="267" t="s">
        <v>144</v>
      </c>
      <c r="D32" s="264" t="s">
        <v>325</v>
      </c>
      <c r="E32" s="253" t="s">
        <v>464</v>
      </c>
      <c r="F32" s="253" t="s">
        <v>498</v>
      </c>
      <c r="G32" s="276">
        <f>VLOOKUP(E32,[1]Sheet57!$C$3:$D$40,2,0)</f>
        <v>901484</v>
      </c>
      <c r="H32" s="297">
        <f t="shared" si="2"/>
        <v>901484</v>
      </c>
      <c r="I32" s="300">
        <v>0</v>
      </c>
      <c r="J32" s="300">
        <v>0</v>
      </c>
      <c r="K32" s="300">
        <v>0</v>
      </c>
      <c r="L32" s="300">
        <v>0</v>
      </c>
      <c r="M32" s="300">
        <v>280340</v>
      </c>
      <c r="N32" s="300">
        <v>0</v>
      </c>
      <c r="O32" s="300">
        <v>0</v>
      </c>
      <c r="P32" s="300">
        <v>0</v>
      </c>
      <c r="Q32" s="300">
        <v>0</v>
      </c>
      <c r="R32" s="300">
        <v>0</v>
      </c>
      <c r="S32" s="300">
        <v>0</v>
      </c>
      <c r="T32" s="300">
        <v>0</v>
      </c>
      <c r="U32" s="300">
        <v>0</v>
      </c>
      <c r="V32" s="300">
        <v>0</v>
      </c>
      <c r="W32" s="300">
        <v>0</v>
      </c>
      <c r="X32" s="300">
        <v>0</v>
      </c>
      <c r="Y32" s="300">
        <v>470901</v>
      </c>
      <c r="Z32" s="300">
        <v>0</v>
      </c>
      <c r="AA32" s="300">
        <v>0</v>
      </c>
      <c r="AB32" s="300">
        <v>0</v>
      </c>
      <c r="AC32" s="300">
        <v>132831</v>
      </c>
      <c r="AD32" s="300">
        <v>0</v>
      </c>
      <c r="AE32" s="300">
        <v>9958</v>
      </c>
      <c r="AF32" s="300">
        <v>0</v>
      </c>
      <c r="AG32" s="300">
        <v>4250</v>
      </c>
      <c r="AH32" s="300">
        <v>3204</v>
      </c>
      <c r="AI32" s="300">
        <v>0</v>
      </c>
      <c r="AJ32" s="300">
        <v>0</v>
      </c>
      <c r="AK32" s="300">
        <v>0</v>
      </c>
      <c r="AL32" s="300">
        <v>0</v>
      </c>
    </row>
    <row r="33" spans="2:38">
      <c r="B33" s="218" t="s">
        <v>84</v>
      </c>
      <c r="C33" s="219" t="s">
        <v>145</v>
      </c>
      <c r="D33" s="59" t="s">
        <v>548</v>
      </c>
      <c r="E33" s="253" t="s">
        <v>484</v>
      </c>
      <c r="F33" s="253" t="s">
        <v>498</v>
      </c>
      <c r="G33" s="276">
        <v>13908</v>
      </c>
      <c r="H33" s="304">
        <f t="shared" si="2"/>
        <v>13908</v>
      </c>
      <c r="I33" s="308">
        <v>0</v>
      </c>
      <c r="J33" s="308">
        <v>0</v>
      </c>
      <c r="K33" s="308">
        <v>0</v>
      </c>
      <c r="L33" s="308">
        <v>0</v>
      </c>
      <c r="M33" s="308">
        <v>0</v>
      </c>
      <c r="N33" s="308">
        <v>0</v>
      </c>
      <c r="O33" s="308">
        <v>0</v>
      </c>
      <c r="P33" s="308">
        <v>0</v>
      </c>
      <c r="Q33" s="308">
        <v>0</v>
      </c>
      <c r="R33" s="308">
        <v>0</v>
      </c>
      <c r="S33" s="308">
        <v>0</v>
      </c>
      <c r="T33" s="308">
        <v>0</v>
      </c>
      <c r="U33" s="308">
        <v>0</v>
      </c>
      <c r="V33" s="308">
        <v>0</v>
      </c>
      <c r="W33" s="308">
        <v>0</v>
      </c>
      <c r="X33" s="308">
        <v>0</v>
      </c>
      <c r="Y33" s="308">
        <v>13908</v>
      </c>
      <c r="Z33" s="308">
        <v>0</v>
      </c>
      <c r="AA33" s="308">
        <v>0</v>
      </c>
      <c r="AB33" s="308">
        <v>0</v>
      </c>
      <c r="AC33" s="308">
        <v>0</v>
      </c>
      <c r="AD33" s="308">
        <v>0</v>
      </c>
      <c r="AE33" s="308">
        <v>0</v>
      </c>
      <c r="AF33" s="308">
        <v>0</v>
      </c>
      <c r="AG33" s="308">
        <v>0</v>
      </c>
      <c r="AH33" s="308">
        <v>0</v>
      </c>
      <c r="AI33" s="308">
        <v>0</v>
      </c>
      <c r="AJ33" s="308">
        <v>0</v>
      </c>
      <c r="AK33" s="308">
        <v>0</v>
      </c>
      <c r="AL33" s="308">
        <v>0</v>
      </c>
    </row>
    <row r="34" spans="2:38">
      <c r="B34" s="218" t="s">
        <v>85</v>
      </c>
      <c r="C34" s="219" t="s">
        <v>146</v>
      </c>
      <c r="D34" s="59" t="s">
        <v>548</v>
      </c>
      <c r="E34" s="80"/>
      <c r="F34" s="138"/>
      <c r="G34" s="309"/>
      <c r="H34" s="311"/>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37"/>
      <c r="AL34" s="237"/>
    </row>
    <row r="35" spans="2:38">
      <c r="B35" s="216" t="s">
        <v>86</v>
      </c>
      <c r="C35" s="217" t="s">
        <v>147</v>
      </c>
      <c r="D35" s="11"/>
      <c r="E35" s="80"/>
      <c r="F35" s="138"/>
      <c r="G35" s="310"/>
      <c r="H35" s="311"/>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37"/>
      <c r="AL35" s="237"/>
    </row>
    <row r="36" spans="2:38">
      <c r="B36" s="268" t="s">
        <v>87</v>
      </c>
      <c r="C36" s="267" t="s">
        <v>148</v>
      </c>
      <c r="D36" s="264" t="s">
        <v>325</v>
      </c>
      <c r="E36" s="253" t="s">
        <v>479</v>
      </c>
      <c r="F36" s="253" t="s">
        <v>498</v>
      </c>
      <c r="G36" s="276">
        <f>VLOOKUP(E36,[1]Sheet57!$C$3:$D$40,2,0)</f>
        <v>435605</v>
      </c>
      <c r="H36" s="297">
        <f t="shared" si="2"/>
        <v>435605</v>
      </c>
      <c r="I36" s="300">
        <v>0</v>
      </c>
      <c r="J36" s="300">
        <v>0</v>
      </c>
      <c r="K36" s="300">
        <v>0</v>
      </c>
      <c r="L36" s="300">
        <v>0</v>
      </c>
      <c r="M36" s="300">
        <v>0</v>
      </c>
      <c r="N36" s="300">
        <v>0</v>
      </c>
      <c r="O36" s="300">
        <v>388737</v>
      </c>
      <c r="P36" s="300">
        <v>0</v>
      </c>
      <c r="Q36" s="300">
        <v>13532</v>
      </c>
      <c r="R36" s="300">
        <v>0</v>
      </c>
      <c r="S36" s="300">
        <v>0</v>
      </c>
      <c r="T36" s="300">
        <v>0</v>
      </c>
      <c r="U36" s="300">
        <v>0</v>
      </c>
      <c r="V36" s="300">
        <v>33336</v>
      </c>
      <c r="W36" s="300">
        <v>0</v>
      </c>
      <c r="X36" s="300">
        <v>0</v>
      </c>
      <c r="Y36" s="300">
        <v>0</v>
      </c>
      <c r="Z36" s="300">
        <v>0</v>
      </c>
      <c r="AA36" s="300">
        <v>0</v>
      </c>
      <c r="AB36" s="300">
        <v>0</v>
      </c>
      <c r="AC36" s="300">
        <v>0</v>
      </c>
      <c r="AD36" s="300">
        <v>0</v>
      </c>
      <c r="AE36" s="300">
        <v>0</v>
      </c>
      <c r="AF36" s="300">
        <v>0</v>
      </c>
      <c r="AG36" s="300">
        <v>0</v>
      </c>
      <c r="AH36" s="300">
        <v>0</v>
      </c>
      <c r="AI36" s="300">
        <v>0</v>
      </c>
      <c r="AJ36" s="300">
        <v>0</v>
      </c>
      <c r="AK36" s="300">
        <v>0</v>
      </c>
      <c r="AL36" s="300">
        <v>0</v>
      </c>
    </row>
    <row r="37" spans="2:38">
      <c r="B37" s="268" t="s">
        <v>87</v>
      </c>
      <c r="C37" s="267" t="s">
        <v>148</v>
      </c>
      <c r="D37" s="264" t="s">
        <v>325</v>
      </c>
      <c r="E37" s="253" t="s">
        <v>476</v>
      </c>
      <c r="F37" s="253" t="s">
        <v>498</v>
      </c>
      <c r="G37" s="276">
        <v>12581341</v>
      </c>
      <c r="H37" s="297">
        <f t="shared" si="2"/>
        <v>12581341</v>
      </c>
      <c r="I37" s="300">
        <v>0</v>
      </c>
      <c r="J37" s="300">
        <v>0</v>
      </c>
      <c r="K37" s="300">
        <v>12581341</v>
      </c>
      <c r="L37" s="300">
        <v>0</v>
      </c>
      <c r="M37" s="300">
        <v>0</v>
      </c>
      <c r="N37" s="300">
        <v>0</v>
      </c>
      <c r="O37" s="300">
        <v>0</v>
      </c>
      <c r="P37" s="300">
        <v>0</v>
      </c>
      <c r="Q37" s="300">
        <v>0</v>
      </c>
      <c r="R37" s="300">
        <v>0</v>
      </c>
      <c r="S37" s="300">
        <v>0</v>
      </c>
      <c r="T37" s="300">
        <v>0</v>
      </c>
      <c r="U37" s="300">
        <v>0</v>
      </c>
      <c r="V37" s="300">
        <v>0</v>
      </c>
      <c r="W37" s="300">
        <v>0</v>
      </c>
      <c r="X37" s="300">
        <v>0</v>
      </c>
      <c r="Y37" s="300">
        <v>0</v>
      </c>
      <c r="Z37" s="300">
        <v>0</v>
      </c>
      <c r="AA37" s="300">
        <v>0</v>
      </c>
      <c r="AB37" s="300">
        <v>0</v>
      </c>
      <c r="AC37" s="300">
        <v>0</v>
      </c>
      <c r="AD37" s="300">
        <v>0</v>
      </c>
      <c r="AE37" s="300">
        <v>0</v>
      </c>
      <c r="AF37" s="300">
        <v>0</v>
      </c>
      <c r="AG37" s="300">
        <v>0</v>
      </c>
      <c r="AH37" s="300">
        <v>0</v>
      </c>
      <c r="AI37" s="300">
        <v>0</v>
      </c>
      <c r="AJ37" s="300">
        <v>0</v>
      </c>
      <c r="AK37" s="300">
        <v>0</v>
      </c>
      <c r="AL37" s="300">
        <v>0</v>
      </c>
    </row>
    <row r="38" spans="2:38">
      <c r="B38" s="268" t="s">
        <v>87</v>
      </c>
      <c r="C38" s="267" t="s">
        <v>148</v>
      </c>
      <c r="D38" s="264" t="s">
        <v>325</v>
      </c>
      <c r="E38" s="253" t="s">
        <v>480</v>
      </c>
      <c r="F38" s="253" t="s">
        <v>498</v>
      </c>
      <c r="G38" s="276">
        <f>VLOOKUP(E38,[1]Sheet57!$C$3:$D$40,2,0)</f>
        <v>11479985</v>
      </c>
      <c r="H38" s="297">
        <f t="shared" si="2"/>
        <v>11479985</v>
      </c>
      <c r="I38" s="300">
        <v>0</v>
      </c>
      <c r="J38" s="300">
        <v>0</v>
      </c>
      <c r="K38" s="300">
        <v>11398731</v>
      </c>
      <c r="L38" s="300">
        <v>0</v>
      </c>
      <c r="M38" s="300">
        <v>0</v>
      </c>
      <c r="N38" s="300">
        <v>0</v>
      </c>
      <c r="O38" s="300">
        <v>0</v>
      </c>
      <c r="P38" s="300">
        <v>0</v>
      </c>
      <c r="Q38" s="300">
        <v>0</v>
      </c>
      <c r="R38" s="300">
        <v>0</v>
      </c>
      <c r="S38" s="300">
        <v>0</v>
      </c>
      <c r="T38" s="300">
        <v>0</v>
      </c>
      <c r="U38" s="300">
        <v>0</v>
      </c>
      <c r="V38" s="300">
        <v>0</v>
      </c>
      <c r="W38" s="300">
        <v>0</v>
      </c>
      <c r="X38" s="300">
        <v>0</v>
      </c>
      <c r="Y38" s="300">
        <v>70801</v>
      </c>
      <c r="Z38" s="300">
        <v>0</v>
      </c>
      <c r="AA38" s="300">
        <v>0</v>
      </c>
      <c r="AB38" s="300">
        <v>0</v>
      </c>
      <c r="AC38" s="300">
        <v>0</v>
      </c>
      <c r="AD38" s="300">
        <v>0</v>
      </c>
      <c r="AE38" s="300">
        <v>0</v>
      </c>
      <c r="AF38" s="300">
        <v>0</v>
      </c>
      <c r="AG38" s="300">
        <v>0</v>
      </c>
      <c r="AH38" s="300">
        <v>0</v>
      </c>
      <c r="AI38" s="300">
        <v>0</v>
      </c>
      <c r="AJ38" s="300">
        <v>0</v>
      </c>
      <c r="AK38" s="300">
        <v>0</v>
      </c>
      <c r="AL38" s="300">
        <v>10453</v>
      </c>
    </row>
    <row r="39" spans="2:38">
      <c r="B39" s="268" t="s">
        <v>87</v>
      </c>
      <c r="C39" s="267" t="s">
        <v>148</v>
      </c>
      <c r="D39" s="264" t="s">
        <v>325</v>
      </c>
      <c r="E39" s="253" t="s">
        <v>463</v>
      </c>
      <c r="F39" s="253" t="s">
        <v>498</v>
      </c>
      <c r="G39" s="276">
        <f>VLOOKUP(E39,[1]Sheet57!$C$3:$D$40,2,0)</f>
        <v>4914139</v>
      </c>
      <c r="H39" s="297">
        <f t="shared" si="2"/>
        <v>4914139</v>
      </c>
      <c r="I39" s="300">
        <v>0</v>
      </c>
      <c r="J39" s="300">
        <v>0</v>
      </c>
      <c r="K39" s="300">
        <v>1771143</v>
      </c>
      <c r="L39" s="300">
        <v>0</v>
      </c>
      <c r="M39" s="300">
        <v>0</v>
      </c>
      <c r="N39" s="300">
        <v>0</v>
      </c>
      <c r="O39" s="300">
        <v>2823190</v>
      </c>
      <c r="P39" s="300">
        <v>0</v>
      </c>
      <c r="Q39" s="300">
        <v>68127</v>
      </c>
      <c r="R39" s="300">
        <v>0</v>
      </c>
      <c r="S39" s="300">
        <v>0</v>
      </c>
      <c r="T39" s="300">
        <v>0</v>
      </c>
      <c r="U39" s="300">
        <v>0</v>
      </c>
      <c r="V39" s="300">
        <v>166682</v>
      </c>
      <c r="W39" s="300">
        <v>0</v>
      </c>
      <c r="X39" s="300">
        <v>0</v>
      </c>
      <c r="Y39" s="300">
        <v>17298</v>
      </c>
      <c r="Z39" s="300">
        <v>0</v>
      </c>
      <c r="AA39" s="300">
        <v>0</v>
      </c>
      <c r="AB39" s="300">
        <v>0</v>
      </c>
      <c r="AC39" s="300">
        <v>17631</v>
      </c>
      <c r="AD39" s="300">
        <v>0</v>
      </c>
      <c r="AE39" s="300">
        <v>0</v>
      </c>
      <c r="AF39" s="300">
        <v>0</v>
      </c>
      <c r="AG39" s="300">
        <v>0</v>
      </c>
      <c r="AH39" s="300">
        <v>0</v>
      </c>
      <c r="AI39" s="300">
        <v>0</v>
      </c>
      <c r="AJ39" s="300">
        <v>0</v>
      </c>
      <c r="AK39" s="300">
        <v>0</v>
      </c>
      <c r="AL39" s="300">
        <v>50068</v>
      </c>
    </row>
    <row r="40" spans="2:38">
      <c r="B40" s="268" t="s">
        <v>87</v>
      </c>
      <c r="C40" s="267" t="s">
        <v>148</v>
      </c>
      <c r="D40" s="264" t="s">
        <v>325</v>
      </c>
      <c r="E40" s="253" t="s">
        <v>477</v>
      </c>
      <c r="F40" s="253" t="s">
        <v>498</v>
      </c>
      <c r="G40" s="276">
        <f>VLOOKUP(E40,[1]Sheet57!$C$3:$D$40,2,0)</f>
        <v>1089014</v>
      </c>
      <c r="H40" s="297">
        <f t="shared" si="2"/>
        <v>1089014</v>
      </c>
      <c r="I40" s="300">
        <v>0</v>
      </c>
      <c r="J40" s="300">
        <v>0</v>
      </c>
      <c r="K40" s="300">
        <v>0</v>
      </c>
      <c r="L40" s="300">
        <v>0</v>
      </c>
      <c r="M40" s="300">
        <v>0</v>
      </c>
      <c r="N40" s="300">
        <v>0</v>
      </c>
      <c r="O40" s="300">
        <v>971843</v>
      </c>
      <c r="P40" s="300">
        <v>0</v>
      </c>
      <c r="Q40" s="300">
        <v>33830</v>
      </c>
      <c r="R40" s="300">
        <v>0</v>
      </c>
      <c r="S40" s="300">
        <v>0</v>
      </c>
      <c r="T40" s="300">
        <v>0</v>
      </c>
      <c r="U40" s="300">
        <v>0</v>
      </c>
      <c r="V40" s="300">
        <v>83341</v>
      </c>
      <c r="W40" s="300">
        <v>0</v>
      </c>
      <c r="X40" s="300">
        <v>0</v>
      </c>
      <c r="Y40" s="300">
        <v>0</v>
      </c>
      <c r="Z40" s="300">
        <v>0</v>
      </c>
      <c r="AA40" s="300">
        <v>0</v>
      </c>
      <c r="AB40" s="300">
        <v>0</v>
      </c>
      <c r="AC40" s="300">
        <v>0</v>
      </c>
      <c r="AD40" s="300">
        <v>0</v>
      </c>
      <c r="AE40" s="300">
        <v>0</v>
      </c>
      <c r="AF40" s="300">
        <v>0</v>
      </c>
      <c r="AG40" s="300">
        <v>0</v>
      </c>
      <c r="AH40" s="300">
        <v>0</v>
      </c>
      <c r="AI40" s="300">
        <v>0</v>
      </c>
      <c r="AJ40" s="300">
        <v>0</v>
      </c>
      <c r="AK40" s="300">
        <v>0</v>
      </c>
      <c r="AL40" s="300">
        <v>0</v>
      </c>
    </row>
    <row r="41" spans="2:38">
      <c r="B41" s="218" t="s">
        <v>88</v>
      </c>
      <c r="C41" s="222" t="s">
        <v>149</v>
      </c>
      <c r="D41" s="59" t="s">
        <v>325</v>
      </c>
      <c r="E41" s="253" t="s">
        <v>462</v>
      </c>
      <c r="F41" s="253" t="s">
        <v>498</v>
      </c>
      <c r="G41" s="276">
        <f>VLOOKUP(E41,[1]Sheet57!$C$3:$D$40,2,0)</f>
        <v>3489333</v>
      </c>
      <c r="H41" s="304">
        <f t="shared" si="2"/>
        <v>3489333</v>
      </c>
      <c r="I41" s="300">
        <v>0</v>
      </c>
      <c r="J41" s="300">
        <v>0</v>
      </c>
      <c r="K41" s="300">
        <v>1376299</v>
      </c>
      <c r="L41" s="300">
        <v>2113034</v>
      </c>
      <c r="M41" s="300">
        <v>0</v>
      </c>
      <c r="N41" s="300">
        <v>0</v>
      </c>
      <c r="O41" s="300">
        <v>0</v>
      </c>
      <c r="P41" s="300">
        <v>0</v>
      </c>
      <c r="Q41" s="300">
        <v>0</v>
      </c>
      <c r="R41" s="300">
        <v>0</v>
      </c>
      <c r="S41" s="300">
        <v>0</v>
      </c>
      <c r="T41" s="300">
        <v>0</v>
      </c>
      <c r="U41" s="300">
        <v>0</v>
      </c>
      <c r="V41" s="300">
        <v>0</v>
      </c>
      <c r="W41" s="300">
        <v>0</v>
      </c>
      <c r="X41" s="300">
        <v>0</v>
      </c>
      <c r="Y41" s="300">
        <v>0</v>
      </c>
      <c r="Z41" s="300">
        <v>0</v>
      </c>
      <c r="AA41" s="300">
        <v>0</v>
      </c>
      <c r="AB41" s="300">
        <v>0</v>
      </c>
      <c r="AC41" s="300">
        <v>0</v>
      </c>
      <c r="AD41" s="300">
        <v>0</v>
      </c>
      <c r="AE41" s="300">
        <v>0</v>
      </c>
      <c r="AF41" s="300">
        <v>0</v>
      </c>
      <c r="AG41" s="300">
        <v>0</v>
      </c>
      <c r="AH41" s="300">
        <v>0</v>
      </c>
      <c r="AI41" s="300">
        <v>0</v>
      </c>
      <c r="AJ41" s="300">
        <v>0</v>
      </c>
      <c r="AK41" s="300">
        <v>0</v>
      </c>
      <c r="AL41" s="300">
        <v>0</v>
      </c>
    </row>
    <row r="42" spans="2:38">
      <c r="B42" s="218" t="s">
        <v>89</v>
      </c>
      <c r="C42" s="222" t="s">
        <v>208</v>
      </c>
      <c r="D42" s="59" t="s">
        <v>548</v>
      </c>
      <c r="E42" s="80"/>
      <c r="F42" s="138"/>
      <c r="G42" s="310"/>
      <c r="H42" s="311"/>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37"/>
      <c r="AL42" s="237"/>
    </row>
    <row r="43" spans="2:38">
      <c r="B43" s="218" t="s">
        <v>90</v>
      </c>
      <c r="C43" s="220" t="s">
        <v>209</v>
      </c>
      <c r="D43" s="59" t="s">
        <v>548</v>
      </c>
      <c r="E43" s="80"/>
      <c r="F43" s="138"/>
      <c r="G43" s="309"/>
      <c r="H43" s="311"/>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37"/>
      <c r="AL43" s="237"/>
    </row>
    <row r="44" spans="2:38">
      <c r="B44" s="224"/>
      <c r="C44" s="225"/>
      <c r="D44" s="11"/>
      <c r="E44" s="80"/>
      <c r="F44" s="138"/>
      <c r="G44" s="309"/>
      <c r="H44" s="311"/>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37"/>
      <c r="AL44" s="237"/>
    </row>
    <row r="45" spans="2:38">
      <c r="B45" s="226" t="s">
        <v>91</v>
      </c>
      <c r="C45" s="215" t="s">
        <v>151</v>
      </c>
      <c r="D45" s="10"/>
      <c r="E45" s="80"/>
      <c r="F45" s="138"/>
      <c r="G45" s="309"/>
      <c r="H45" s="311"/>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37"/>
      <c r="AL45" s="237"/>
    </row>
    <row r="46" spans="2:38">
      <c r="B46" s="218" t="s">
        <v>92</v>
      </c>
      <c r="C46" s="220" t="s">
        <v>152</v>
      </c>
      <c r="D46" s="59" t="s">
        <v>548</v>
      </c>
      <c r="E46" s="253" t="s">
        <v>485</v>
      </c>
      <c r="F46" s="253" t="s">
        <v>499</v>
      </c>
      <c r="G46" s="276">
        <v>625359</v>
      </c>
      <c r="H46" s="304">
        <f t="shared" si="2"/>
        <v>625359</v>
      </c>
      <c r="I46" s="308">
        <v>0</v>
      </c>
      <c r="J46" s="308">
        <v>0</v>
      </c>
      <c r="K46" s="308">
        <v>139258</v>
      </c>
      <c r="L46" s="308">
        <v>337</v>
      </c>
      <c r="M46" s="308">
        <v>149942</v>
      </c>
      <c r="N46" s="308">
        <v>0</v>
      </c>
      <c r="O46" s="308">
        <v>26605</v>
      </c>
      <c r="P46" s="308">
        <v>0</v>
      </c>
      <c r="Q46" s="308">
        <v>0</v>
      </c>
      <c r="R46" s="308">
        <v>0</v>
      </c>
      <c r="S46" s="308">
        <v>0</v>
      </c>
      <c r="T46" s="308">
        <v>0</v>
      </c>
      <c r="U46" s="308">
        <v>0</v>
      </c>
      <c r="V46" s="308">
        <v>0</v>
      </c>
      <c r="W46" s="308">
        <v>0</v>
      </c>
      <c r="X46" s="308">
        <v>0</v>
      </c>
      <c r="Y46" s="308">
        <v>9728</v>
      </c>
      <c r="Z46" s="308">
        <v>0</v>
      </c>
      <c r="AA46" s="308">
        <v>0</v>
      </c>
      <c r="AB46" s="308">
        <v>0</v>
      </c>
      <c r="AC46" s="308">
        <v>0</v>
      </c>
      <c r="AD46" s="308">
        <v>0</v>
      </c>
      <c r="AE46" s="308">
        <v>0</v>
      </c>
      <c r="AF46" s="308">
        <v>0</v>
      </c>
      <c r="AG46" s="308">
        <v>0</v>
      </c>
      <c r="AH46" s="308">
        <v>0</v>
      </c>
      <c r="AI46" s="308">
        <v>7420</v>
      </c>
      <c r="AJ46" s="308">
        <v>0</v>
      </c>
      <c r="AK46" s="308">
        <v>0</v>
      </c>
      <c r="AL46" s="308">
        <v>292069</v>
      </c>
    </row>
    <row r="47" spans="2:38">
      <c r="B47" s="224"/>
      <c r="C47" s="227"/>
      <c r="D47" s="11"/>
      <c r="E47" s="80"/>
      <c r="F47" s="138"/>
      <c r="G47" s="309"/>
      <c r="H47" s="311"/>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37"/>
      <c r="AL47" s="237"/>
    </row>
    <row r="48" spans="2:38">
      <c r="B48" s="226" t="s">
        <v>93</v>
      </c>
      <c r="C48" s="215" t="s">
        <v>153</v>
      </c>
      <c r="D48" s="11"/>
      <c r="E48" s="80"/>
      <c r="F48" s="138"/>
      <c r="G48" s="309"/>
      <c r="H48" s="311"/>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37"/>
      <c r="AL48" s="237"/>
    </row>
    <row r="49" spans="2:38">
      <c r="B49" s="221" t="s">
        <v>94</v>
      </c>
      <c r="C49" s="217" t="s">
        <v>154</v>
      </c>
      <c r="D49" s="11"/>
      <c r="E49" s="80"/>
      <c r="F49" s="138"/>
      <c r="G49" s="309"/>
      <c r="H49" s="311"/>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37"/>
      <c r="AL49" s="237"/>
    </row>
    <row r="50" spans="2:38">
      <c r="B50" s="221" t="s">
        <v>95</v>
      </c>
      <c r="C50" s="223" t="s">
        <v>155</v>
      </c>
      <c r="D50" s="11"/>
      <c r="E50" s="80"/>
      <c r="F50" s="138"/>
      <c r="G50" s="310"/>
      <c r="H50" s="311"/>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37"/>
      <c r="AL50" s="237"/>
    </row>
    <row r="51" spans="2:38">
      <c r="B51" s="218" t="s">
        <v>96</v>
      </c>
      <c r="C51" s="219" t="s">
        <v>156</v>
      </c>
      <c r="D51" s="59" t="s">
        <v>325</v>
      </c>
      <c r="E51" s="253" t="s">
        <v>458</v>
      </c>
      <c r="F51" s="253" t="s">
        <v>498</v>
      </c>
      <c r="G51" s="276">
        <f>VLOOKUP(E51,[1]Sheet57!$C$3:$D$40,2,0)</f>
        <v>35405495</v>
      </c>
      <c r="H51" s="304">
        <f t="shared" si="2"/>
        <v>35405495</v>
      </c>
      <c r="I51" s="300">
        <v>0</v>
      </c>
      <c r="J51" s="300">
        <v>0</v>
      </c>
      <c r="K51" s="300">
        <v>0</v>
      </c>
      <c r="L51" s="300">
        <v>0</v>
      </c>
      <c r="M51" s="300">
        <v>0</v>
      </c>
      <c r="N51" s="300">
        <v>0</v>
      </c>
      <c r="O51" s="300">
        <v>0</v>
      </c>
      <c r="P51" s="300">
        <v>0</v>
      </c>
      <c r="Q51" s="300">
        <v>0</v>
      </c>
      <c r="R51" s="300">
        <v>0</v>
      </c>
      <c r="S51" s="300">
        <v>0</v>
      </c>
      <c r="T51" s="300">
        <v>0</v>
      </c>
      <c r="U51" s="300">
        <v>0</v>
      </c>
      <c r="V51" s="300">
        <v>0</v>
      </c>
      <c r="W51" s="300">
        <v>0</v>
      </c>
      <c r="X51" s="300">
        <v>0</v>
      </c>
      <c r="Y51" s="300">
        <v>0</v>
      </c>
      <c r="Z51" s="300">
        <v>0</v>
      </c>
      <c r="AA51" s="300">
        <v>0</v>
      </c>
      <c r="AB51" s="300">
        <v>0</v>
      </c>
      <c r="AC51" s="300">
        <v>0</v>
      </c>
      <c r="AD51" s="300">
        <v>0</v>
      </c>
      <c r="AE51" s="300">
        <v>0</v>
      </c>
      <c r="AF51" s="300">
        <v>0</v>
      </c>
      <c r="AG51" s="300">
        <v>0</v>
      </c>
      <c r="AH51" s="300">
        <v>0</v>
      </c>
      <c r="AI51" s="300">
        <v>1481155</v>
      </c>
      <c r="AJ51" s="300">
        <v>8468980</v>
      </c>
      <c r="AK51" s="300">
        <v>0</v>
      </c>
      <c r="AL51" s="300">
        <v>25455360</v>
      </c>
    </row>
    <row r="52" spans="2:38">
      <c r="B52" s="218" t="s">
        <v>97</v>
      </c>
      <c r="C52" s="219" t="s">
        <v>210</v>
      </c>
      <c r="D52" s="59" t="s">
        <v>548</v>
      </c>
      <c r="E52" s="80"/>
      <c r="F52" s="138"/>
      <c r="G52" s="309"/>
      <c r="H52" s="311"/>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37"/>
      <c r="AL52" s="237"/>
    </row>
    <row r="53" spans="2:38">
      <c r="B53" s="218" t="s">
        <v>98</v>
      </c>
      <c r="C53" s="222" t="s">
        <v>157</v>
      </c>
      <c r="D53" s="59" t="s">
        <v>548</v>
      </c>
      <c r="E53" s="80"/>
      <c r="F53" s="138"/>
      <c r="G53" s="310"/>
      <c r="H53" s="311"/>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37"/>
      <c r="AL53" s="237"/>
    </row>
    <row r="54" spans="2:38">
      <c r="B54" s="221" t="s">
        <v>99</v>
      </c>
      <c r="C54" s="223" t="s">
        <v>158</v>
      </c>
      <c r="D54" s="10"/>
      <c r="E54" s="80"/>
      <c r="F54" s="138"/>
      <c r="G54" s="309"/>
      <c r="H54" s="311"/>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37"/>
      <c r="AL54" s="237"/>
    </row>
    <row r="55" spans="2:38">
      <c r="B55" s="218" t="s">
        <v>100</v>
      </c>
      <c r="C55" s="219" t="s">
        <v>159</v>
      </c>
      <c r="D55" s="59" t="s">
        <v>548</v>
      </c>
      <c r="E55" s="80"/>
      <c r="F55" s="138"/>
      <c r="G55" s="309"/>
      <c r="H55" s="311"/>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37"/>
      <c r="AL55" s="237"/>
    </row>
    <row r="56" spans="2:38">
      <c r="B56" s="218" t="s">
        <v>101</v>
      </c>
      <c r="C56" s="219" t="s">
        <v>160</v>
      </c>
      <c r="D56" s="59" t="s">
        <v>548</v>
      </c>
      <c r="E56" s="80"/>
      <c r="F56" s="138"/>
      <c r="G56" s="310"/>
      <c r="H56" s="311"/>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37"/>
      <c r="AL56" s="237"/>
    </row>
    <row r="57" spans="2:38">
      <c r="B57" s="221" t="s">
        <v>488</v>
      </c>
      <c r="C57" s="228" t="s">
        <v>211</v>
      </c>
      <c r="D57" s="10"/>
      <c r="E57" s="80"/>
      <c r="F57" s="138"/>
      <c r="G57" s="309"/>
      <c r="H57" s="311"/>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37"/>
      <c r="AL57" s="237"/>
    </row>
    <row r="58" spans="2:38">
      <c r="B58" s="218" t="s">
        <v>102</v>
      </c>
      <c r="C58" s="229" t="s">
        <v>161</v>
      </c>
      <c r="D58" s="59" t="s">
        <v>548</v>
      </c>
      <c r="E58" s="80"/>
      <c r="F58" s="138"/>
      <c r="G58" s="309"/>
      <c r="H58" s="311"/>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37"/>
      <c r="AL58" s="237"/>
    </row>
    <row r="59" spans="2:38">
      <c r="B59" s="268" t="s">
        <v>103</v>
      </c>
      <c r="C59" s="267" t="s">
        <v>212</v>
      </c>
      <c r="D59" s="264" t="s">
        <v>325</v>
      </c>
      <c r="E59" s="253" t="s">
        <v>448</v>
      </c>
      <c r="F59" s="253" t="s">
        <v>505</v>
      </c>
      <c r="G59" s="276">
        <v>6650770</v>
      </c>
      <c r="H59" s="297">
        <f t="shared" si="2"/>
        <v>6650770</v>
      </c>
      <c r="I59" s="300">
        <v>0</v>
      </c>
      <c r="J59" s="300">
        <v>0</v>
      </c>
      <c r="K59" s="300">
        <v>2689301</v>
      </c>
      <c r="L59" s="300">
        <v>0</v>
      </c>
      <c r="M59" s="300">
        <v>2532772</v>
      </c>
      <c r="N59" s="300">
        <v>0</v>
      </c>
      <c r="O59" s="300">
        <v>1428697</v>
      </c>
      <c r="P59" s="300">
        <v>0</v>
      </c>
      <c r="Q59" s="300">
        <v>0</v>
      </c>
      <c r="R59" s="300">
        <v>0</v>
      </c>
      <c r="S59" s="300">
        <v>0</v>
      </c>
      <c r="T59" s="300">
        <v>0</v>
      </c>
      <c r="U59" s="300">
        <v>0</v>
      </c>
      <c r="V59" s="300">
        <v>0</v>
      </c>
      <c r="W59" s="300">
        <v>0</v>
      </c>
      <c r="X59" s="300">
        <v>0</v>
      </c>
      <c r="Y59" s="300">
        <v>0</v>
      </c>
      <c r="Z59" s="300">
        <v>0</v>
      </c>
      <c r="AA59" s="300">
        <v>0</v>
      </c>
      <c r="AB59" s="300">
        <v>0</v>
      </c>
      <c r="AC59" s="300">
        <v>0</v>
      </c>
      <c r="AD59" s="300">
        <v>0</v>
      </c>
      <c r="AE59" s="300">
        <v>0</v>
      </c>
      <c r="AF59" s="300">
        <v>0</v>
      </c>
      <c r="AG59" s="300">
        <v>0</v>
      </c>
      <c r="AH59" s="300">
        <v>0</v>
      </c>
      <c r="AI59" s="300">
        <v>0</v>
      </c>
      <c r="AJ59" s="300">
        <v>0</v>
      </c>
      <c r="AK59" s="300">
        <v>0</v>
      </c>
      <c r="AL59" s="300">
        <v>0</v>
      </c>
    </row>
    <row r="60" spans="2:38">
      <c r="B60" s="268" t="s">
        <v>103</v>
      </c>
      <c r="C60" s="267" t="s">
        <v>212</v>
      </c>
      <c r="D60" s="264" t="s">
        <v>325</v>
      </c>
      <c r="E60" s="253" t="s">
        <v>449</v>
      </c>
      <c r="F60" s="253" t="s">
        <v>505</v>
      </c>
      <c r="G60" s="276">
        <v>4695845</v>
      </c>
      <c r="H60" s="304">
        <f t="shared" si="2"/>
        <v>4695845</v>
      </c>
      <c r="I60" s="300">
        <v>0</v>
      </c>
      <c r="J60" s="300">
        <v>0</v>
      </c>
      <c r="K60" s="300">
        <v>4695845</v>
      </c>
      <c r="L60" s="300">
        <v>0</v>
      </c>
      <c r="M60" s="300">
        <v>0</v>
      </c>
      <c r="N60" s="300">
        <v>0</v>
      </c>
      <c r="O60" s="300">
        <v>0</v>
      </c>
      <c r="P60" s="300">
        <v>0</v>
      </c>
      <c r="Q60" s="300">
        <v>0</v>
      </c>
      <c r="R60" s="300">
        <v>0</v>
      </c>
      <c r="S60" s="300">
        <v>0</v>
      </c>
      <c r="T60" s="300">
        <v>0</v>
      </c>
      <c r="U60" s="300">
        <v>0</v>
      </c>
      <c r="V60" s="300">
        <v>0</v>
      </c>
      <c r="W60" s="300">
        <v>0</v>
      </c>
      <c r="X60" s="300">
        <v>0</v>
      </c>
      <c r="Y60" s="300">
        <v>0</v>
      </c>
      <c r="Z60" s="300">
        <v>0</v>
      </c>
      <c r="AA60" s="300">
        <v>0</v>
      </c>
      <c r="AB60" s="300">
        <v>0</v>
      </c>
      <c r="AC60" s="300">
        <v>0</v>
      </c>
      <c r="AD60" s="300">
        <v>0</v>
      </c>
      <c r="AE60" s="300">
        <v>0</v>
      </c>
      <c r="AF60" s="300">
        <v>0</v>
      </c>
      <c r="AG60" s="300">
        <v>0</v>
      </c>
      <c r="AH60" s="300">
        <v>0</v>
      </c>
      <c r="AI60" s="300">
        <v>0</v>
      </c>
      <c r="AJ60" s="300">
        <v>0</v>
      </c>
      <c r="AK60" s="300">
        <v>0</v>
      </c>
      <c r="AL60" s="300">
        <v>0</v>
      </c>
    </row>
    <row r="61" spans="2:38">
      <c r="B61" s="218" t="s">
        <v>104</v>
      </c>
      <c r="C61" s="219" t="s">
        <v>213</v>
      </c>
      <c r="D61" s="59" t="s">
        <v>548</v>
      </c>
      <c r="E61" s="80"/>
      <c r="F61" s="138"/>
      <c r="G61" s="309"/>
      <c r="H61" s="311"/>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37"/>
      <c r="AL61" s="237"/>
    </row>
    <row r="62" spans="2:38">
      <c r="B62" s="218" t="s">
        <v>105</v>
      </c>
      <c r="C62" s="219" t="s">
        <v>162</v>
      </c>
      <c r="D62" s="59" t="s">
        <v>548</v>
      </c>
      <c r="E62" s="80"/>
      <c r="F62" s="138"/>
      <c r="G62" s="309"/>
      <c r="H62" s="311"/>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37"/>
      <c r="AL62" s="237"/>
    </row>
    <row r="63" spans="2:38">
      <c r="B63" s="221" t="s">
        <v>106</v>
      </c>
      <c r="C63" s="223" t="s">
        <v>163</v>
      </c>
      <c r="D63" s="10"/>
      <c r="E63" s="80"/>
      <c r="F63" s="138"/>
      <c r="G63" s="309"/>
      <c r="H63" s="311"/>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37"/>
      <c r="AL63" s="237"/>
    </row>
    <row r="64" spans="2:38">
      <c r="B64" s="271" t="s">
        <v>107</v>
      </c>
      <c r="C64" s="267" t="s">
        <v>164</v>
      </c>
      <c r="D64" s="264" t="s">
        <v>325</v>
      </c>
      <c r="E64" s="253" t="s">
        <v>450</v>
      </c>
      <c r="F64" s="253" t="s">
        <v>505</v>
      </c>
      <c r="G64" s="276">
        <f>VLOOKUP(E64,[1]Sheet57!$C$3:$D$40,2,0)</f>
        <v>202487260</v>
      </c>
      <c r="H64" s="297">
        <f t="shared" si="2"/>
        <v>202487260</v>
      </c>
      <c r="I64" s="300">
        <v>0</v>
      </c>
      <c r="J64" s="300">
        <v>0</v>
      </c>
      <c r="K64" s="300">
        <v>0</v>
      </c>
      <c r="L64" s="300">
        <v>0</v>
      </c>
      <c r="M64" s="300">
        <v>0</v>
      </c>
      <c r="N64" s="300">
        <v>0</v>
      </c>
      <c r="O64" s="300">
        <v>0</v>
      </c>
      <c r="P64" s="300">
        <v>0</v>
      </c>
      <c r="Q64" s="300">
        <v>0</v>
      </c>
      <c r="R64" s="300">
        <v>0</v>
      </c>
      <c r="S64" s="300">
        <v>0</v>
      </c>
      <c r="T64" s="300">
        <v>202487260</v>
      </c>
      <c r="U64" s="300">
        <v>0</v>
      </c>
      <c r="V64" s="300">
        <v>0</v>
      </c>
      <c r="W64" s="300">
        <v>0</v>
      </c>
      <c r="X64" s="300">
        <v>0</v>
      </c>
      <c r="Y64" s="300">
        <v>0</v>
      </c>
      <c r="Z64" s="300">
        <v>0</v>
      </c>
      <c r="AA64" s="300">
        <v>0</v>
      </c>
      <c r="AB64" s="300">
        <v>0</v>
      </c>
      <c r="AC64" s="300">
        <v>0</v>
      </c>
      <c r="AD64" s="300">
        <v>0</v>
      </c>
      <c r="AE64" s="300">
        <v>0</v>
      </c>
      <c r="AF64" s="300">
        <v>0</v>
      </c>
      <c r="AG64" s="300">
        <v>0</v>
      </c>
      <c r="AH64" s="300">
        <v>0</v>
      </c>
      <c r="AI64" s="300">
        <v>0</v>
      </c>
      <c r="AJ64" s="300">
        <v>0</v>
      </c>
      <c r="AK64" s="300">
        <v>0</v>
      </c>
      <c r="AL64" s="300">
        <v>0</v>
      </c>
    </row>
    <row r="65" spans="2:38">
      <c r="B65" s="271" t="s">
        <v>107</v>
      </c>
      <c r="C65" s="267" t="s">
        <v>164</v>
      </c>
      <c r="D65" s="264" t="s">
        <v>325</v>
      </c>
      <c r="E65" s="253" t="s">
        <v>451</v>
      </c>
      <c r="F65" s="253" t="s">
        <v>505</v>
      </c>
      <c r="G65" s="276">
        <f>VLOOKUP(E65,[1]Sheet57!$C$3:$D$40,2,0)</f>
        <v>174183229</v>
      </c>
      <c r="H65" s="304">
        <f t="shared" si="2"/>
        <v>174183229</v>
      </c>
      <c r="I65" s="300">
        <v>0</v>
      </c>
      <c r="J65" s="300">
        <v>0</v>
      </c>
      <c r="K65" s="300">
        <v>0</v>
      </c>
      <c r="L65" s="300">
        <v>0</v>
      </c>
      <c r="M65" s="300">
        <v>0</v>
      </c>
      <c r="N65" s="300">
        <v>0</v>
      </c>
      <c r="O65" s="300">
        <v>0</v>
      </c>
      <c r="P65" s="300">
        <v>0</v>
      </c>
      <c r="Q65" s="300">
        <v>0</v>
      </c>
      <c r="R65" s="300">
        <v>0</v>
      </c>
      <c r="S65" s="300">
        <v>0</v>
      </c>
      <c r="T65" s="300">
        <v>174183229</v>
      </c>
      <c r="U65" s="300">
        <v>0</v>
      </c>
      <c r="V65" s="300">
        <v>0</v>
      </c>
      <c r="W65" s="300">
        <v>0</v>
      </c>
      <c r="X65" s="300">
        <v>0</v>
      </c>
      <c r="Y65" s="300">
        <v>0</v>
      </c>
      <c r="Z65" s="300">
        <v>0</v>
      </c>
      <c r="AA65" s="300">
        <v>0</v>
      </c>
      <c r="AB65" s="300">
        <v>0</v>
      </c>
      <c r="AC65" s="300">
        <v>0</v>
      </c>
      <c r="AD65" s="300">
        <v>0</v>
      </c>
      <c r="AE65" s="300">
        <v>0</v>
      </c>
      <c r="AF65" s="300">
        <v>0</v>
      </c>
      <c r="AG65" s="300">
        <v>0</v>
      </c>
      <c r="AH65" s="300">
        <v>0</v>
      </c>
      <c r="AI65" s="300">
        <v>0</v>
      </c>
      <c r="AJ65" s="300">
        <v>0</v>
      </c>
      <c r="AK65" s="300">
        <v>0</v>
      </c>
      <c r="AL65" s="300">
        <v>0</v>
      </c>
    </row>
    <row r="66" spans="2:38">
      <c r="B66" s="218" t="s">
        <v>108</v>
      </c>
      <c r="C66" s="219" t="s">
        <v>165</v>
      </c>
      <c r="D66" s="59" t="s">
        <v>548</v>
      </c>
      <c r="E66" s="80"/>
      <c r="F66" s="138"/>
      <c r="G66" s="309"/>
      <c r="H66" s="311"/>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37"/>
      <c r="AL66" s="237"/>
    </row>
    <row r="67" spans="2:38">
      <c r="B67" s="230" t="s">
        <v>109</v>
      </c>
      <c r="C67" s="222" t="s">
        <v>166</v>
      </c>
      <c r="D67" s="59" t="s">
        <v>548</v>
      </c>
      <c r="E67" s="80"/>
      <c r="F67" s="138"/>
      <c r="G67" s="309"/>
      <c r="H67" s="311"/>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37"/>
      <c r="AL67" s="237"/>
    </row>
    <row r="68" spans="2:38">
      <c r="B68" s="218" t="s">
        <v>110</v>
      </c>
      <c r="C68" s="222" t="s">
        <v>167</v>
      </c>
      <c r="D68" s="59" t="s">
        <v>489</v>
      </c>
      <c r="E68" s="253" t="s">
        <v>519</v>
      </c>
      <c r="F68" s="253" t="s">
        <v>549</v>
      </c>
      <c r="G68" s="276">
        <v>22768</v>
      </c>
      <c r="H68" s="304">
        <f t="shared" si="2"/>
        <v>22768</v>
      </c>
      <c r="I68" s="295"/>
      <c r="J68" s="295"/>
      <c r="K68" s="295"/>
      <c r="L68" s="295"/>
      <c r="M68" s="295"/>
      <c r="N68" s="295"/>
      <c r="O68" s="295"/>
      <c r="P68" s="295"/>
      <c r="Q68" s="295"/>
      <c r="R68" s="295"/>
      <c r="S68" s="295"/>
      <c r="T68" s="295"/>
      <c r="U68" s="295"/>
      <c r="V68" s="295"/>
      <c r="W68" s="295"/>
      <c r="X68" s="295"/>
      <c r="Y68" s="295"/>
      <c r="Z68" s="295"/>
      <c r="AA68" s="295"/>
      <c r="AB68" s="295"/>
      <c r="AC68" s="295">
        <v>22768</v>
      </c>
      <c r="AD68" s="295"/>
      <c r="AE68" s="295"/>
      <c r="AF68" s="295"/>
      <c r="AG68" s="295"/>
      <c r="AH68" s="295"/>
      <c r="AI68" s="295"/>
      <c r="AJ68" s="295"/>
      <c r="AK68" s="296"/>
      <c r="AL68" s="296"/>
    </row>
    <row r="69" spans="2:38">
      <c r="B69" s="231"/>
      <c r="C69" s="232"/>
      <c r="D69" s="12"/>
      <c r="E69" s="137"/>
      <c r="F69" s="139"/>
      <c r="G69" s="277"/>
      <c r="H69" s="293"/>
      <c r="I69" s="301"/>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3"/>
      <c r="AL69" s="303"/>
    </row>
    <row r="70" spans="2:38">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8"/>
      <c r="AL70" s="8"/>
    </row>
    <row r="71" spans="2:38">
      <c r="E71" s="16"/>
      <c r="F71" s="16"/>
      <c r="G71" s="141" t="s">
        <v>286</v>
      </c>
      <c r="H71" s="142" t="s">
        <v>267</v>
      </c>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8"/>
      <c r="AL71" s="8"/>
    </row>
    <row r="72" spans="2:38" ht="21">
      <c r="B72" s="95" t="s">
        <v>173</v>
      </c>
      <c r="G72" s="168">
        <f t="shared" ref="G72:AK72" si="3">SUM(G11:G69)</f>
        <v>563373196</v>
      </c>
      <c r="H72" s="168">
        <f t="shared" si="3"/>
        <v>563373196</v>
      </c>
      <c r="I72" s="238">
        <f t="shared" si="3"/>
        <v>53372</v>
      </c>
      <c r="J72" s="238">
        <f t="shared" si="3"/>
        <v>0</v>
      </c>
      <c r="K72" s="238">
        <f t="shared" si="3"/>
        <v>41141859</v>
      </c>
      <c r="L72" s="238">
        <f t="shared" si="3"/>
        <v>4669076</v>
      </c>
      <c r="M72" s="238">
        <f t="shared" si="3"/>
        <v>3390658</v>
      </c>
      <c r="N72" s="238">
        <f t="shared" si="3"/>
        <v>0</v>
      </c>
      <c r="O72" s="238">
        <f t="shared" si="3"/>
        <v>9354463</v>
      </c>
      <c r="P72" s="238">
        <f t="shared" si="3"/>
        <v>325000</v>
      </c>
      <c r="Q72" s="238">
        <f t="shared" si="3"/>
        <v>971642</v>
      </c>
      <c r="R72" s="238">
        <f t="shared" si="3"/>
        <v>0</v>
      </c>
      <c r="S72" s="238">
        <f t="shared" si="3"/>
        <v>0</v>
      </c>
      <c r="T72" s="238">
        <f t="shared" si="3"/>
        <v>376670489</v>
      </c>
      <c r="U72" s="238">
        <f t="shared" si="3"/>
        <v>546952</v>
      </c>
      <c r="V72" s="238">
        <f t="shared" si="3"/>
        <v>640910</v>
      </c>
      <c r="W72" s="238">
        <f t="shared" si="3"/>
        <v>299978</v>
      </c>
      <c r="X72" s="238">
        <f t="shared" si="3"/>
        <v>5059488</v>
      </c>
      <c r="Y72" s="238">
        <f t="shared" si="3"/>
        <v>1165127</v>
      </c>
      <c r="Z72" s="238">
        <f t="shared" si="3"/>
        <v>474139</v>
      </c>
      <c r="AA72" s="238">
        <f t="shared" si="3"/>
        <v>48450</v>
      </c>
      <c r="AB72" s="238">
        <f t="shared" si="3"/>
        <v>48908</v>
      </c>
      <c r="AC72" s="238">
        <f t="shared" si="3"/>
        <v>231490</v>
      </c>
      <c r="AD72" s="238">
        <f t="shared" si="3"/>
        <v>23610</v>
      </c>
      <c r="AE72" s="238">
        <f t="shared" si="3"/>
        <v>20077</v>
      </c>
      <c r="AF72" s="238">
        <f t="shared" si="3"/>
        <v>16247</v>
      </c>
      <c r="AG72" s="238">
        <f t="shared" si="3"/>
        <v>5768</v>
      </c>
      <c r="AH72" s="238">
        <f t="shared" si="3"/>
        <v>4994</v>
      </c>
      <c r="AI72" s="238">
        <f t="shared" si="3"/>
        <v>23487561</v>
      </c>
      <c r="AJ72" s="238">
        <f t="shared" si="3"/>
        <v>8468980</v>
      </c>
      <c r="AK72" s="239">
        <f t="shared" si="3"/>
        <v>0</v>
      </c>
      <c r="AL72" s="239">
        <f t="shared" ref="AL72" si="4">SUM(AL11:AL69)</f>
        <v>86253958</v>
      </c>
    </row>
    <row r="73" spans="2:38">
      <c r="B73" s="3" t="s">
        <v>517</v>
      </c>
      <c r="F73" s="261" t="s">
        <v>503</v>
      </c>
      <c r="G73" s="262">
        <f>SUM(G13:G69)-G59-G60</f>
        <v>552026581</v>
      </c>
      <c r="H73" s="262">
        <f>SUM(H61:H68,H13:H58)</f>
        <v>552026581</v>
      </c>
    </row>
    <row r="74" spans="2:38">
      <c r="B74" s="3">
        <v>1</v>
      </c>
      <c r="C74" s="3" t="s">
        <v>455</v>
      </c>
      <c r="D74" s="278">
        <v>50745969</v>
      </c>
      <c r="F74" s="261" t="s">
        <v>504</v>
      </c>
      <c r="G74" s="263">
        <f>G59+G60</f>
        <v>11346615</v>
      </c>
      <c r="H74" s="263">
        <f>H59+H60</f>
        <v>11346615</v>
      </c>
    </row>
    <row r="75" spans="2:38">
      <c r="B75" s="3">
        <v>2</v>
      </c>
      <c r="C75" s="3" t="s">
        <v>518</v>
      </c>
      <c r="D75" s="278">
        <v>10256217</v>
      </c>
    </row>
    <row r="76" spans="2:38">
      <c r="C76" s="3"/>
      <c r="D76" s="278"/>
      <c r="F76" s="261" t="s">
        <v>575</v>
      </c>
    </row>
    <row r="77" spans="2:38">
      <c r="B77" s="3">
        <v>3</v>
      </c>
      <c r="C77" s="3" t="s">
        <v>473</v>
      </c>
      <c r="D77" s="278">
        <v>135625</v>
      </c>
      <c r="F77" s="1" t="s">
        <v>454</v>
      </c>
      <c r="G77" s="306">
        <v>4806872</v>
      </c>
    </row>
    <row r="78" spans="2:38">
      <c r="C78" s="3"/>
      <c r="D78" s="278"/>
      <c r="F78" s="1" t="s">
        <v>455</v>
      </c>
      <c r="G78" s="306">
        <v>42653461</v>
      </c>
    </row>
    <row r="79" spans="2:38">
      <c r="B79" s="1"/>
      <c r="F79" s="1" t="s">
        <v>473</v>
      </c>
      <c r="G79" s="306">
        <v>98070</v>
      </c>
    </row>
    <row r="80" spans="2:38">
      <c r="B80" s="1"/>
      <c r="G80" s="306"/>
    </row>
    <row r="81" spans="2:7">
      <c r="B81" s="1"/>
      <c r="G81" s="306"/>
    </row>
    <row r="82" spans="2:7">
      <c r="B82" s="1"/>
      <c r="F82" s="261" t="s">
        <v>581</v>
      </c>
      <c r="G82" s="312">
        <f>SUM(G77:G79,G73)</f>
        <v>599584984</v>
      </c>
    </row>
    <row r="83" spans="2:7">
      <c r="B83" s="1"/>
      <c r="F83" s="261"/>
      <c r="G83" s="261"/>
    </row>
    <row r="84" spans="2:7">
      <c r="F84" s="261" t="s">
        <v>491</v>
      </c>
      <c r="G84" s="263">
        <f>SUM(G77:G82)</f>
        <v>647143387</v>
      </c>
    </row>
    <row r="85" spans="2:7">
      <c r="B85" s="1"/>
    </row>
  </sheetData>
  <customSheetViews>
    <customSheetView guid="{219EA9BF-B677-D74C-A618-845A184D319B}" scale="75" topLeftCell="A3">
      <selection activeCell="H33" sqref="H33"/>
      <pageMargins left="0.7" right="0.7" top="0.75" bottom="0.75" header="0.3" footer="0.3"/>
      <pageSetup paperSize="9" orientation="portrait" horizontalDpi="4294967292" verticalDpi="4294967292"/>
    </customSheetView>
  </customSheetViews>
  <mergeCells count="6">
    <mergeCell ref="B9:D9"/>
    <mergeCell ref="E9:G9"/>
    <mergeCell ref="H9:K9"/>
    <mergeCell ref="H8:K8"/>
    <mergeCell ref="E8:G8"/>
    <mergeCell ref="B8:D8"/>
  </mergeCells>
  <conditionalFormatting sqref="D33:D36 D41:D59 D61:D64 D66:D68 D13:D25">
    <cfRule type="containsText" dxfId="9" priority="8" operator="containsText" text="Including;Not Applicable;Not included">
      <formula>NOT(ISERROR(SEARCH("Including;Not Applicable;Not included",D13)))</formula>
    </cfRule>
  </conditionalFormatting>
  <conditionalFormatting sqref="D26:D32">
    <cfRule type="containsText" dxfId="8" priority="5" operator="containsText" text="Including;Not Applicable;Not included">
      <formula>NOT(ISERROR(SEARCH("Including;Not Applicable;Not included",D26)))</formula>
    </cfRule>
  </conditionalFormatting>
  <conditionalFormatting sqref="D38:D40">
    <cfRule type="containsText" dxfId="7" priority="4" operator="containsText" text="Including;Not Applicable;Not included">
      <formula>NOT(ISERROR(SEARCH("Including;Not Applicable;Not included",D38)))</formula>
    </cfRule>
  </conditionalFormatting>
  <conditionalFormatting sqref="D60">
    <cfRule type="containsText" dxfId="6" priority="3" operator="containsText" text="Including;Not Applicable;Not included">
      <formula>NOT(ISERROR(SEARCH("Including;Not Applicable;Not included",D60)))</formula>
    </cfRule>
  </conditionalFormatting>
  <conditionalFormatting sqref="D65">
    <cfRule type="containsText" dxfId="5" priority="2" operator="containsText" text="Including;Not Applicable;Not included">
      <formula>NOT(ISERROR(SEARCH("Including;Not Applicable;Not included",D65)))</formula>
    </cfRule>
  </conditionalFormatting>
  <conditionalFormatting sqref="D37">
    <cfRule type="containsText" dxfId="4" priority="1" operator="containsText" text="Including;Not Applicable;Not included">
      <formula>NOT(ISERROR(SEARCH("Including;Not Applicable;Not included",D37)))</formula>
    </cfRule>
  </conditionalFormatting>
  <dataValidations count="15">
    <dataValidation allowBlank="1" showInputMessage="1" showErrorMessage="1" promptTitle="URL du registre" prompt="Veuillez indiquer l’URL directe vers le registre ou l’agence." sqref="G7"/>
    <dataValidation allowBlank="1" showInputMessage="1" promptTitle="Nom du registre" prompt="Veuillez saisir le nom du registre ou de l’agence" sqref="G6"/>
    <dataValidation type="custom" allowBlank="1" showInputMessage="1" errorTitle="Supprimez le texte &quot;Exemple&quot;" error="Veuillez supprimez le texte &quot;Exemple&quot;" promptTitle="Nom de l’identifiant" prompt="Veuillez saisir le nom de l'identifiant, tel que « Numéro d'identification du contribuable » ou similaire" sqref="G5">
      <formula1>IFERROR(OR(ISNUMBER(SEARCH("Example:",G5)),ISNUMBER(SEARCH("Example:",G5))),TRUE)</formula1>
    </dataValidation>
    <dataValidation type="list" showDropDown="1" showErrorMessage="1" errorTitle="Please do not edit these cells" error="Please do not edit these cells" sqref="G4 F6:F7 E7">
      <formula1>"#ERROR!"</formula1>
    </dataValidation>
    <dataValidation type="decimal" operator="greaterThan" allowBlank="1" showErrorMessage="1" errorTitle="Valeur non numérique " error="Veuillez entrer uniquement les chiffres dans cette cellule. Ajoutez des informations supplémentaires à la section E. Remarques" sqref="G38:G45 I11:AL12 D74:D77 G11:G32 G47:G69 G34:G36 I69:AL69">
      <formula1>0</formula1>
    </dataValidation>
    <dataValidation type="list" showDropDown="1" showErrorMessage="1" errorTitle="Veuillez ne pas modifier " error="Veuillez ne pas modifier ces cellules." sqref="B2:D10 E2:G2 H2:H7 E10:H10 D11:D12 D21 D24 D35 D44:D45 D47:D50 D54 D57 D63 D69 G71:H72 E6 E8:AK9 I72:AL72">
      <formula1>"#ERROR!"</formula1>
    </dataValidation>
    <dataValidation type="textLength" allowBlank="1" showInputMessage="1" showErrorMessage="1" errorTitle="Code de devise non conforme" error="Code de devise non conforme à l’ISO détecté.&#10;&#10;Saisissez les 3 lettres du code-devise de l’ISO 4217 :&#10;Si vous hésitez, allez sur le site https://fr.wikipedia.org/wiki/ISO_4217&#10;" promptTitle="La devise pour tableaux B et D" prompt="Saisissez les 3 lettres du code-devise de l’ISO 4217 :&#10;Si vous hésitez, allez sur le site https://fr.wikipedia.org/wiki/ISO_4217&#10;" sqref="G3">
      <formula1>3</formula1>
      <formula2>3</formula2>
    </dataValidation>
    <dataValidation type="list" showInputMessage="1" showErrorMessage="1" errorTitle="Format non reconnu" error="Veuillez choisir parmi les options suivantes : &#10;&#10;Inclus et rapproché&#10;Inclus et partiellement rapproché&#10;Inclus et non rapproché&#10;Non inclus&#10;Sans objet&#10;" promptTitle="Inclus dans le Rapport ITIE" prompt="&#10;Veuillez choisir parmi les options suivantes : &#10;&#10;Inclus et rapproché&#10;Inclus et partiellement rapproché&#10;Inclus et non rapproché&#10;Non inclus&#10;Sans objet&#10;" sqref="D13:D20 D46 D51:D53 D58:D62 D22:D23 D25:D34 D55:D56 D64:D68 D36:D43">
      <formula1>"Inclus et rapproché,Inclus et partiellement rapproché,Inclus et non rapproché,Non inclus,Sans objet,&lt;sélectionner l'option&gt;"</formula1>
    </dataValidation>
    <dataValidation allowBlank="1" showInputMessage="1" promptTitle="N° d'identification" prompt="Veuillez saisir un numéro d'identification unique, tel qu’un TIN, un numéro d'organisation ou similaire." sqref="I5:AK5"/>
    <dataValidation type="textLength" showInputMessage="1" errorTitle="Please insert commodities" error="Please insert the relevant commodities of the company here, separated by commas." promptTitle="Indiquer les matières premières" prompt="Veuillez indiquer ici les matières premières pertinentes de l'entreprise, séparées par des virgules" sqref="I7:AK7">
      <formula1>1</formula1>
      <formula2>30</formula2>
    </dataValidation>
    <dataValidation allowBlank="1" showInputMessage="1" promptTitle="Nom de l’entreprise" prompt="Saisissez le nom de l'entreprise ici&#10;&#10;Veuillez vous abstenir d'utiliser des acronymes et saisissez le nom complet&#10;" sqref="I4:AK4"/>
    <dataValidation type="list" showInputMessage="1" showErrorMessage="1" errorTitle="Secteur non standard" error="Vous avez saisi un secteur non standard.&#10;&#10;Veuillez sélectionner le secteur pertinent de l'entreprise dans la liste." promptTitle="Veuillez sélectionner le secteur" prompt="Veuillez sélectionner le secteur pertinent de l'entreprise dans la liste." sqref="I6:AK6">
      <formula1>"&lt;sélectionner le secteur&gt;,Pétrole,Gaz,Miniere,NA,Pétrole &amp; Gaz,Pétrole, Gaz &amp; Miniere,Autres"</formula1>
    </dataValidation>
    <dataValidation type="list" showDropDown="1" showErrorMessage="1" errorTitle="Modification détectée" error="Veuillez ne pas modifier les codes GFS ni les descriptions" sqref="B11:C69">
      <formula1>"#ERROR!"</formula1>
    </dataValidation>
    <dataValidation allowBlank="1" showInputMessage="1" promptTitle="Agence gouvernementale" prompt="Saisissez le nom du destinataire du gouvernement ici.&#10;&#10;Veuillez vous abstenir d'utiliser des acronymes et saisissez le nom complet" sqref="F47:F69 F11:F45"/>
    <dataValidation allowBlank="1" showInputMessage="1" promptTitle="Nom du flux de revenu" prompt="Veuillez saisir le nom des flux de revenus ici.&#10;&#10;Inclure les revenus au nom d’entreprises. NE PAS inclure les revenus au nom de particuliers. Ces informations peuvent être indiquées à la section E. Remarques ci-dessous." sqref="E11:E32 E47:E69 E34:E36 E38:E45"/>
  </dataValidations>
  <pageMargins left="0.75" right="0.75" top="1" bottom="1" header="0.5" footer="0.5"/>
  <pageSetup paperSize="9" orientation="portrait" horizontalDpi="4294967292" verticalDpi="4294967292" r:id="rId1"/>
</worksheet>
</file>

<file path=xl/worksheets/sheet5.xml><?xml version="1.0" encoding="utf-8"?>
<worksheet xmlns="http://schemas.openxmlformats.org/spreadsheetml/2006/main" xmlns:r="http://schemas.openxmlformats.org/officeDocument/2006/relationships">
  <dimension ref="G6:N31"/>
  <sheetViews>
    <sheetView topLeftCell="A24" workbookViewId="0">
      <selection activeCell="N31" sqref="N31"/>
    </sheetView>
  </sheetViews>
  <sheetFormatPr baseColWidth="10" defaultColWidth="9" defaultRowHeight="15.75"/>
  <sheetData>
    <row r="6" spans="7:14">
      <c r="G6" s="340" t="s">
        <v>520</v>
      </c>
      <c r="H6" s="341" t="s">
        <v>521</v>
      </c>
      <c r="I6" s="30"/>
      <c r="J6" s="342" t="s">
        <v>522</v>
      </c>
      <c r="K6" s="342"/>
      <c r="L6" s="342"/>
      <c r="M6" s="342"/>
      <c r="N6" s="342"/>
    </row>
    <row r="7" spans="7:14">
      <c r="G7" s="340"/>
      <c r="H7" s="341"/>
      <c r="I7" s="30"/>
      <c r="J7" s="343" t="s">
        <v>523</v>
      </c>
      <c r="K7" s="343" t="s">
        <v>524</v>
      </c>
      <c r="L7" s="343"/>
      <c r="M7" s="340" t="s">
        <v>525</v>
      </c>
      <c r="N7" s="340" t="s">
        <v>526</v>
      </c>
    </row>
    <row r="8" spans="7:14">
      <c r="G8" s="340"/>
      <c r="H8" s="341"/>
      <c r="I8" s="30"/>
      <c r="J8" s="343"/>
      <c r="K8" s="343"/>
      <c r="L8" s="343"/>
      <c r="M8" s="340"/>
      <c r="N8" s="340"/>
    </row>
    <row r="9" spans="7:14">
      <c r="G9" s="331">
        <v>1</v>
      </c>
      <c r="H9" s="332" t="s">
        <v>357</v>
      </c>
      <c r="I9" s="30"/>
      <c r="J9" s="279" t="s">
        <v>527</v>
      </c>
      <c r="K9" s="333" t="s">
        <v>528</v>
      </c>
      <c r="L9" s="333"/>
      <c r="M9" s="280">
        <v>42079</v>
      </c>
      <c r="N9" s="281">
        <v>10599</v>
      </c>
    </row>
    <row r="10" spans="7:14">
      <c r="G10" s="331"/>
      <c r="H10" s="332"/>
      <c r="I10" s="30"/>
      <c r="J10" s="279" t="s">
        <v>529</v>
      </c>
      <c r="K10" s="334" t="s">
        <v>530</v>
      </c>
      <c r="L10" s="334"/>
      <c r="M10" s="280">
        <v>42240</v>
      </c>
      <c r="N10" s="281">
        <v>21012</v>
      </c>
    </row>
    <row r="11" spans="7:14">
      <c r="G11" s="331"/>
      <c r="H11" s="332"/>
      <c r="I11" s="30"/>
      <c r="J11" s="279" t="s">
        <v>529</v>
      </c>
      <c r="K11" s="334" t="s">
        <v>530</v>
      </c>
      <c r="L11" s="334"/>
      <c r="M11" s="280">
        <v>42240</v>
      </c>
      <c r="N11" s="281">
        <v>9682</v>
      </c>
    </row>
    <row r="12" spans="7:14">
      <c r="G12" s="331"/>
      <c r="H12" s="332"/>
      <c r="I12" s="30"/>
      <c r="J12" s="279" t="s">
        <v>529</v>
      </c>
      <c r="K12" s="334" t="s">
        <v>531</v>
      </c>
      <c r="L12" s="334"/>
      <c r="M12" s="280">
        <v>42240</v>
      </c>
      <c r="N12" s="281">
        <v>9682</v>
      </c>
    </row>
    <row r="13" spans="7:14">
      <c r="G13" s="331"/>
      <c r="H13" s="332"/>
      <c r="I13" s="30"/>
      <c r="J13" s="279" t="s">
        <v>529</v>
      </c>
      <c r="K13" s="334" t="s">
        <v>532</v>
      </c>
      <c r="L13" s="334"/>
      <c r="M13" s="280">
        <v>42111</v>
      </c>
      <c r="N13" s="281">
        <v>19281</v>
      </c>
    </row>
    <row r="14" spans="7:14">
      <c r="G14" s="331"/>
      <c r="H14" s="332"/>
      <c r="I14" s="30"/>
      <c r="J14" s="279" t="s">
        <v>533</v>
      </c>
      <c r="K14" s="334" t="s">
        <v>530</v>
      </c>
      <c r="L14" s="334"/>
      <c r="M14" s="280">
        <v>42264</v>
      </c>
      <c r="N14" s="281">
        <v>8618</v>
      </c>
    </row>
    <row r="15" spans="7:14">
      <c r="G15" s="331"/>
      <c r="H15" s="332"/>
      <c r="I15" s="30"/>
      <c r="J15" s="279" t="s">
        <v>533</v>
      </c>
      <c r="K15" s="334" t="s">
        <v>531</v>
      </c>
      <c r="L15" s="334"/>
      <c r="M15" s="280">
        <v>42108</v>
      </c>
      <c r="N15" s="281">
        <v>3111</v>
      </c>
    </row>
    <row r="16" spans="7:14">
      <c r="G16" s="331"/>
      <c r="H16" s="332"/>
      <c r="I16" s="30"/>
      <c r="J16" s="279" t="s">
        <v>533</v>
      </c>
      <c r="K16" s="334" t="s">
        <v>531</v>
      </c>
      <c r="L16" s="334"/>
      <c r="M16" s="280">
        <v>42108</v>
      </c>
      <c r="N16" s="281">
        <v>3111</v>
      </c>
    </row>
    <row r="17" spans="7:14">
      <c r="G17" s="331"/>
      <c r="H17" s="332"/>
      <c r="I17" s="30"/>
      <c r="J17" s="279" t="s">
        <v>534</v>
      </c>
      <c r="K17" s="334" t="s">
        <v>530</v>
      </c>
      <c r="L17" s="334"/>
      <c r="M17" s="280">
        <v>42103</v>
      </c>
      <c r="N17" s="281">
        <v>47593</v>
      </c>
    </row>
    <row r="18" spans="7:14">
      <c r="G18" s="331"/>
      <c r="H18" s="332"/>
      <c r="I18" s="30"/>
      <c r="J18" s="279" t="s">
        <v>534</v>
      </c>
      <c r="K18" s="334" t="s">
        <v>530</v>
      </c>
      <c r="L18" s="334"/>
      <c r="M18" s="280">
        <v>42103</v>
      </c>
      <c r="N18" s="281">
        <v>47593</v>
      </c>
    </row>
    <row r="19" spans="7:14">
      <c r="G19" s="331"/>
      <c r="H19" s="332"/>
      <c r="I19" s="30"/>
      <c r="J19" s="279" t="s">
        <v>535</v>
      </c>
      <c r="K19" s="334" t="s">
        <v>532</v>
      </c>
      <c r="L19" s="334"/>
      <c r="M19" s="280">
        <v>42167</v>
      </c>
      <c r="N19" s="281">
        <v>19280</v>
      </c>
    </row>
    <row r="20" spans="7:14">
      <c r="G20" s="331"/>
      <c r="H20" s="332"/>
      <c r="I20" s="30"/>
      <c r="J20" s="279" t="s">
        <v>536</v>
      </c>
      <c r="K20" s="335"/>
      <c r="L20" s="335"/>
      <c r="M20" s="279"/>
      <c r="N20" s="281">
        <v>4060</v>
      </c>
    </row>
    <row r="21" spans="7:14">
      <c r="G21" s="336">
        <v>2</v>
      </c>
      <c r="H21" s="337" t="s">
        <v>364</v>
      </c>
      <c r="I21" s="30"/>
      <c r="J21" s="283" t="s">
        <v>533</v>
      </c>
      <c r="K21" s="338" t="s">
        <v>537</v>
      </c>
      <c r="L21" s="338"/>
      <c r="M21" s="284">
        <v>42102</v>
      </c>
      <c r="N21" s="285">
        <v>31259</v>
      </c>
    </row>
    <row r="22" spans="7:14">
      <c r="G22" s="336"/>
      <c r="H22" s="337"/>
      <c r="I22" s="30"/>
      <c r="J22" s="283" t="s">
        <v>538</v>
      </c>
      <c r="K22" s="339"/>
      <c r="L22" s="339"/>
      <c r="M22" s="284">
        <v>42108</v>
      </c>
      <c r="N22" s="285">
        <v>11638</v>
      </c>
    </row>
    <row r="23" spans="7:14">
      <c r="G23" s="336"/>
      <c r="H23" s="337"/>
      <c r="I23" s="30"/>
      <c r="J23" s="283" t="s">
        <v>539</v>
      </c>
      <c r="K23" s="339"/>
      <c r="L23" s="339"/>
      <c r="M23" s="284">
        <v>42108</v>
      </c>
      <c r="N23" s="285">
        <v>4364</v>
      </c>
    </row>
    <row r="24" spans="7:14">
      <c r="G24" s="336"/>
      <c r="H24" s="337"/>
      <c r="I24" s="30"/>
      <c r="J24" s="283" t="s">
        <v>539</v>
      </c>
      <c r="K24" s="339"/>
      <c r="L24" s="339"/>
      <c r="M24" s="284">
        <v>42108</v>
      </c>
      <c r="N24" s="285">
        <v>13092</v>
      </c>
    </row>
    <row r="25" spans="7:14" ht="22.5">
      <c r="G25" s="331">
        <v>3</v>
      </c>
      <c r="H25" s="332" t="s">
        <v>344</v>
      </c>
      <c r="I25" s="30"/>
      <c r="J25" s="286" t="s">
        <v>540</v>
      </c>
      <c r="K25" s="333" t="s">
        <v>541</v>
      </c>
      <c r="L25" s="333"/>
      <c r="M25" s="280">
        <v>42215</v>
      </c>
      <c r="N25" s="281">
        <v>20741</v>
      </c>
    </row>
    <row r="26" spans="7:14">
      <c r="G26" s="331"/>
      <c r="H26" s="332"/>
      <c r="I26" s="30"/>
      <c r="J26" s="279" t="s">
        <v>542</v>
      </c>
      <c r="K26" s="333" t="s">
        <v>541</v>
      </c>
      <c r="L26" s="333"/>
      <c r="M26" s="280">
        <v>42074</v>
      </c>
      <c r="N26" s="281">
        <v>13532</v>
      </c>
    </row>
    <row r="27" spans="7:14" ht="78.75">
      <c r="G27" s="331"/>
      <c r="H27" s="332"/>
      <c r="I27" s="30"/>
      <c r="J27" s="286" t="s">
        <v>543</v>
      </c>
      <c r="K27" s="333" t="s">
        <v>541</v>
      </c>
      <c r="L27" s="333"/>
      <c r="M27" s="280">
        <v>42289</v>
      </c>
      <c r="N27" s="281">
        <v>25373</v>
      </c>
    </row>
    <row r="28" spans="7:14">
      <c r="G28" s="331"/>
      <c r="H28" s="332"/>
      <c r="I28" s="30"/>
      <c r="J28" s="286" t="s">
        <v>544</v>
      </c>
      <c r="K28" s="333" t="s">
        <v>541</v>
      </c>
      <c r="L28" s="333"/>
      <c r="M28" s="280">
        <v>42061</v>
      </c>
      <c r="N28" s="281">
        <v>6766</v>
      </c>
    </row>
    <row r="29" spans="7:14" ht="56.25">
      <c r="G29" s="331"/>
      <c r="H29" s="332"/>
      <c r="I29" s="30"/>
      <c r="J29" s="286" t="s">
        <v>545</v>
      </c>
      <c r="K29" s="333" t="s">
        <v>541</v>
      </c>
      <c r="L29" s="333"/>
      <c r="M29" s="280">
        <v>42214</v>
      </c>
      <c r="N29" s="281">
        <v>2537</v>
      </c>
    </row>
    <row r="30" spans="7:14" ht="45">
      <c r="G30" s="282">
        <v>4</v>
      </c>
      <c r="H30" s="187" t="s">
        <v>389</v>
      </c>
      <c r="I30" s="287"/>
      <c r="J30" s="288" t="s">
        <v>546</v>
      </c>
      <c r="K30" s="328" t="s">
        <v>547</v>
      </c>
      <c r="L30" s="328"/>
      <c r="M30" s="328"/>
      <c r="N30" s="289">
        <v>404244</v>
      </c>
    </row>
    <row r="31" spans="7:14">
      <c r="G31" s="329" t="s">
        <v>491</v>
      </c>
      <c r="H31" s="329"/>
      <c r="I31" s="30"/>
      <c r="J31" s="330"/>
      <c r="K31" s="330"/>
      <c r="L31" s="290"/>
      <c r="M31" s="290"/>
      <c r="N31" s="291">
        <v>737168</v>
      </c>
    </row>
  </sheetData>
  <mergeCells count="37">
    <mergeCell ref="K13:L13"/>
    <mergeCell ref="K14:L14"/>
    <mergeCell ref="K15:L15"/>
    <mergeCell ref="K16:L16"/>
    <mergeCell ref="G6:G8"/>
    <mergeCell ref="H6:H8"/>
    <mergeCell ref="J6:N6"/>
    <mergeCell ref="J7:J8"/>
    <mergeCell ref="K7:L8"/>
    <mergeCell ref="M7:M8"/>
    <mergeCell ref="N7:N8"/>
    <mergeCell ref="K17:L17"/>
    <mergeCell ref="K18:L18"/>
    <mergeCell ref="K19:L19"/>
    <mergeCell ref="K20:L20"/>
    <mergeCell ref="G21:G24"/>
    <mergeCell ref="H21:H24"/>
    <mergeCell ref="K21:L21"/>
    <mergeCell ref="K22:L22"/>
    <mergeCell ref="K23:L23"/>
    <mergeCell ref="K24:L24"/>
    <mergeCell ref="G9:G20"/>
    <mergeCell ref="H9:H20"/>
    <mergeCell ref="K9:L9"/>
    <mergeCell ref="K10:L10"/>
    <mergeCell ref="K11:L11"/>
    <mergeCell ref="K12:L12"/>
    <mergeCell ref="K30:M30"/>
    <mergeCell ref="G31:H31"/>
    <mergeCell ref="J31:K31"/>
    <mergeCell ref="G25:G29"/>
    <mergeCell ref="H25:H29"/>
    <mergeCell ref="K25:L25"/>
    <mergeCell ref="K26:L26"/>
    <mergeCell ref="K27:L27"/>
    <mergeCell ref="K28:L28"/>
    <mergeCell ref="K29:L29"/>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C3:G42"/>
  <sheetViews>
    <sheetView topLeftCell="A8" workbookViewId="0">
      <selection activeCell="N31" sqref="N31"/>
    </sheetView>
  </sheetViews>
  <sheetFormatPr baseColWidth="10" defaultColWidth="9" defaultRowHeight="15.75"/>
  <cols>
    <col min="3" max="3" width="6.125" bestFit="1" customWidth="1"/>
    <col min="4" max="4" width="43.125" bestFit="1" customWidth="1"/>
    <col min="5" max="5" width="31.625" bestFit="1" customWidth="1"/>
    <col min="6" max="6" width="36.25" bestFit="1" customWidth="1"/>
    <col min="7" max="7" width="9.125" bestFit="1" customWidth="1"/>
  </cols>
  <sheetData>
    <row r="3" spans="3:7" ht="23.25">
      <c r="C3" s="250" t="s">
        <v>490</v>
      </c>
      <c r="D3" s="251" t="s">
        <v>414</v>
      </c>
      <c r="E3" s="254" t="s">
        <v>265</v>
      </c>
      <c r="F3" s="254" t="s">
        <v>285</v>
      </c>
      <c r="G3" s="252" t="s">
        <v>491</v>
      </c>
    </row>
    <row r="4" spans="3:7">
      <c r="C4" s="345" t="s">
        <v>74</v>
      </c>
      <c r="D4" s="345" t="s">
        <v>204</v>
      </c>
      <c r="E4" s="243" t="s">
        <v>486</v>
      </c>
      <c r="F4" s="243" t="s">
        <v>498</v>
      </c>
      <c r="G4" s="255">
        <v>18568</v>
      </c>
    </row>
    <row r="5" spans="3:7">
      <c r="C5" s="345"/>
      <c r="D5" s="345"/>
      <c r="E5" s="243" t="s">
        <v>453</v>
      </c>
      <c r="F5" s="243" t="s">
        <v>498</v>
      </c>
      <c r="G5" s="255">
        <v>78817914</v>
      </c>
    </row>
    <row r="6" spans="3:7">
      <c r="C6" s="345"/>
      <c r="D6" s="345"/>
      <c r="E6" s="243" t="s">
        <v>473</v>
      </c>
      <c r="F6" s="243" t="s">
        <v>498</v>
      </c>
      <c r="G6" s="255">
        <v>135625</v>
      </c>
    </row>
    <row r="7" spans="3:7">
      <c r="C7" s="345"/>
      <c r="D7" s="345"/>
      <c r="E7" s="243" t="s">
        <v>459</v>
      </c>
      <c r="F7" s="243" t="s">
        <v>498</v>
      </c>
      <c r="G7" s="255">
        <v>28926</v>
      </c>
    </row>
    <row r="8" spans="3:7">
      <c r="C8" s="345"/>
      <c r="D8" s="345"/>
      <c r="E8" s="243" t="s">
        <v>465</v>
      </c>
      <c r="F8" s="243" t="s">
        <v>498</v>
      </c>
      <c r="G8" s="255">
        <v>6682781</v>
      </c>
    </row>
    <row r="9" spans="3:7">
      <c r="C9" s="245" t="s">
        <v>75</v>
      </c>
      <c r="D9" s="246" t="s">
        <v>206</v>
      </c>
      <c r="E9" s="245" t="s">
        <v>461</v>
      </c>
      <c r="F9" s="253" t="s">
        <v>498</v>
      </c>
      <c r="G9" s="249">
        <v>1151796</v>
      </c>
    </row>
    <row r="10" spans="3:7">
      <c r="C10" s="345" t="s">
        <v>76</v>
      </c>
      <c r="D10" s="345" t="s">
        <v>139</v>
      </c>
      <c r="E10" s="243" t="s">
        <v>475</v>
      </c>
      <c r="F10" s="243" t="s">
        <v>497</v>
      </c>
      <c r="G10" s="255">
        <v>3714601</v>
      </c>
    </row>
    <row r="11" spans="3:7">
      <c r="C11" s="345"/>
      <c r="D11" s="345"/>
      <c r="E11" s="243" t="s">
        <v>455</v>
      </c>
      <c r="F11" s="243" t="s">
        <v>498</v>
      </c>
      <c r="G11" s="255">
        <v>50745969</v>
      </c>
    </row>
    <row r="12" spans="3:7">
      <c r="C12" s="345"/>
      <c r="D12" s="345"/>
      <c r="E12" s="243" t="s">
        <v>454</v>
      </c>
      <c r="F12" s="243" t="s">
        <v>498</v>
      </c>
      <c r="G12" s="255">
        <v>10256217</v>
      </c>
    </row>
    <row r="13" spans="3:7">
      <c r="C13" s="345"/>
      <c r="D13" s="345"/>
      <c r="E13" s="243" t="s">
        <v>457</v>
      </c>
      <c r="F13" s="243" t="s">
        <v>498</v>
      </c>
      <c r="G13" s="255">
        <v>4033</v>
      </c>
    </row>
    <row r="14" spans="3:7">
      <c r="C14" s="344" t="s">
        <v>77</v>
      </c>
      <c r="D14" s="344" t="s">
        <v>140</v>
      </c>
      <c r="E14" s="245" t="s">
        <v>456</v>
      </c>
      <c r="F14" s="253" t="s">
        <v>498</v>
      </c>
      <c r="G14" s="249">
        <v>37</v>
      </c>
    </row>
    <row r="15" spans="3:7">
      <c r="C15" s="344"/>
      <c r="D15" s="344"/>
      <c r="E15" s="245" t="s">
        <v>474</v>
      </c>
      <c r="F15" s="253" t="s">
        <v>498</v>
      </c>
      <c r="G15" s="249">
        <v>0</v>
      </c>
    </row>
    <row r="16" spans="3:7">
      <c r="C16" s="344"/>
      <c r="D16" s="344"/>
      <c r="E16" s="245" t="s">
        <v>472</v>
      </c>
      <c r="F16" s="253" t="s">
        <v>498</v>
      </c>
      <c r="G16" s="249">
        <v>0</v>
      </c>
    </row>
    <row r="17" spans="3:7">
      <c r="C17" s="345" t="s">
        <v>83</v>
      </c>
      <c r="D17" s="345" t="s">
        <v>144</v>
      </c>
      <c r="E17" s="243" t="s">
        <v>469</v>
      </c>
      <c r="F17" s="243" t="s">
        <v>498</v>
      </c>
      <c r="G17" s="255">
        <v>1989206</v>
      </c>
    </row>
    <row r="18" spans="3:7">
      <c r="C18" s="345"/>
      <c r="D18" s="345"/>
      <c r="E18" s="243" t="s">
        <v>467</v>
      </c>
      <c r="F18" s="243" t="s">
        <v>498</v>
      </c>
      <c r="G18" s="255">
        <v>1989206</v>
      </c>
    </row>
    <row r="19" spans="3:7">
      <c r="C19" s="345"/>
      <c r="D19" s="345"/>
      <c r="E19" s="243" t="s">
        <v>468</v>
      </c>
      <c r="F19" s="243" t="s">
        <v>498</v>
      </c>
      <c r="G19" s="255">
        <v>20549299</v>
      </c>
    </row>
    <row r="20" spans="3:7">
      <c r="C20" s="345"/>
      <c r="D20" s="345"/>
      <c r="E20" s="243" t="s">
        <v>460</v>
      </c>
      <c r="F20" s="243" t="s">
        <v>498</v>
      </c>
      <c r="G20" s="255">
        <v>10910</v>
      </c>
    </row>
    <row r="21" spans="3:7">
      <c r="C21" s="345"/>
      <c r="D21" s="345"/>
      <c r="E21" s="243" t="s">
        <v>483</v>
      </c>
      <c r="F21" s="243" t="s">
        <v>498</v>
      </c>
      <c r="G21" s="255">
        <v>443714</v>
      </c>
    </row>
    <row r="22" spans="3:7">
      <c r="C22" s="345"/>
      <c r="D22" s="345"/>
      <c r="E22" s="243" t="s">
        <v>471</v>
      </c>
      <c r="F22" s="243" t="s">
        <v>498</v>
      </c>
      <c r="G22" s="255">
        <v>0</v>
      </c>
    </row>
    <row r="23" spans="3:7">
      <c r="C23" s="345"/>
      <c r="D23" s="345"/>
      <c r="E23" s="243" t="s">
        <v>466</v>
      </c>
      <c r="F23" s="243" t="s">
        <v>498</v>
      </c>
      <c r="G23" s="255">
        <v>40729973</v>
      </c>
    </row>
    <row r="24" spans="3:7">
      <c r="C24" s="345"/>
      <c r="D24" s="345"/>
      <c r="E24" s="243" t="s">
        <v>452</v>
      </c>
      <c r="F24" s="243" t="s">
        <v>498</v>
      </c>
      <c r="G24" s="255">
        <v>342592</v>
      </c>
    </row>
    <row r="25" spans="3:7">
      <c r="C25" s="345"/>
      <c r="D25" s="345"/>
      <c r="E25" s="243" t="s">
        <v>481</v>
      </c>
      <c r="F25" s="243" t="s">
        <v>498</v>
      </c>
      <c r="G25" s="255">
        <v>0</v>
      </c>
    </row>
    <row r="26" spans="3:7">
      <c r="C26" s="345"/>
      <c r="D26" s="345"/>
      <c r="E26" s="243" t="s">
        <v>464</v>
      </c>
      <c r="F26" s="243" t="s">
        <v>498</v>
      </c>
      <c r="G26" s="255">
        <v>1043768</v>
      </c>
    </row>
    <row r="27" spans="3:7">
      <c r="C27" s="345"/>
      <c r="D27" s="345"/>
      <c r="E27" s="243" t="s">
        <v>482</v>
      </c>
      <c r="F27" s="243" t="s">
        <v>498</v>
      </c>
      <c r="G27" s="255">
        <v>0</v>
      </c>
    </row>
    <row r="28" spans="3:7">
      <c r="C28" s="345"/>
      <c r="D28" s="345"/>
      <c r="E28" s="243" t="s">
        <v>470</v>
      </c>
      <c r="F28" s="243" t="s">
        <v>498</v>
      </c>
      <c r="G28" s="255">
        <v>0</v>
      </c>
    </row>
    <row r="29" spans="3:7">
      <c r="C29" s="245" t="s">
        <v>84</v>
      </c>
      <c r="D29" s="246" t="s">
        <v>145</v>
      </c>
      <c r="E29" s="245" t="s">
        <v>484</v>
      </c>
      <c r="F29" s="253" t="s">
        <v>498</v>
      </c>
      <c r="G29" s="249">
        <v>0</v>
      </c>
    </row>
    <row r="30" spans="3:7">
      <c r="C30" s="345" t="s">
        <v>87</v>
      </c>
      <c r="D30" s="345" t="s">
        <v>148</v>
      </c>
      <c r="E30" s="243" t="s">
        <v>479</v>
      </c>
      <c r="F30" s="243" t="s">
        <v>498</v>
      </c>
      <c r="G30" s="255">
        <v>443702</v>
      </c>
    </row>
    <row r="31" spans="3:7">
      <c r="C31" s="345"/>
      <c r="D31" s="345"/>
      <c r="E31" s="243" t="s">
        <v>480</v>
      </c>
      <c r="F31" s="243" t="s">
        <v>498</v>
      </c>
      <c r="G31" s="255">
        <v>468299</v>
      </c>
    </row>
    <row r="32" spans="3:7">
      <c r="C32" s="345"/>
      <c r="D32" s="345"/>
      <c r="E32" s="243" t="s">
        <v>463</v>
      </c>
      <c r="F32" s="243" t="s">
        <v>498</v>
      </c>
      <c r="G32" s="255">
        <v>4218228</v>
      </c>
    </row>
    <row r="33" spans="3:7">
      <c r="C33" s="345"/>
      <c r="D33" s="345"/>
      <c r="E33" s="243" t="s">
        <v>477</v>
      </c>
      <c r="F33" s="243" t="s">
        <v>498</v>
      </c>
      <c r="G33" s="255">
        <v>1109239</v>
      </c>
    </row>
    <row r="34" spans="3:7">
      <c r="C34" s="345"/>
      <c r="D34" s="345"/>
      <c r="E34" s="243" t="s">
        <v>478</v>
      </c>
      <c r="F34" s="243" t="s">
        <v>498</v>
      </c>
      <c r="G34" s="255">
        <v>0</v>
      </c>
    </row>
    <row r="35" spans="3:7">
      <c r="C35" s="345"/>
      <c r="D35" s="345"/>
      <c r="E35" s="243" t="s">
        <v>476</v>
      </c>
      <c r="F35" s="243" t="s">
        <v>498</v>
      </c>
      <c r="G35" s="255">
        <v>0</v>
      </c>
    </row>
    <row r="36" spans="3:7">
      <c r="C36" s="245" t="s">
        <v>88</v>
      </c>
      <c r="D36" s="246" t="s">
        <v>495</v>
      </c>
      <c r="E36" s="245" t="s">
        <v>462</v>
      </c>
      <c r="F36" s="253" t="s">
        <v>498</v>
      </c>
      <c r="G36" s="249">
        <v>13706020</v>
      </c>
    </row>
    <row r="37" spans="3:7">
      <c r="C37" s="243" t="s">
        <v>92</v>
      </c>
      <c r="D37" s="248" t="s">
        <v>152</v>
      </c>
      <c r="E37" s="243" t="s">
        <v>485</v>
      </c>
      <c r="F37" s="243" t="s">
        <v>499</v>
      </c>
      <c r="G37" s="255">
        <v>0</v>
      </c>
    </row>
    <row r="38" spans="3:7">
      <c r="C38" s="245" t="s">
        <v>96</v>
      </c>
      <c r="D38" s="246" t="s">
        <v>494</v>
      </c>
      <c r="E38" s="245" t="s">
        <v>458</v>
      </c>
      <c r="F38" s="253" t="s">
        <v>498</v>
      </c>
      <c r="G38" s="249">
        <v>10556726</v>
      </c>
    </row>
    <row r="39" spans="3:7">
      <c r="C39" s="345" t="s">
        <v>103</v>
      </c>
      <c r="D39" s="345" t="s">
        <v>493</v>
      </c>
      <c r="E39" s="243" t="s">
        <v>448</v>
      </c>
      <c r="F39" s="243" t="s">
        <v>498</v>
      </c>
      <c r="G39" s="255">
        <v>6769998</v>
      </c>
    </row>
    <row r="40" spans="3:7">
      <c r="C40" s="345"/>
      <c r="D40" s="345"/>
      <c r="E40" s="243" t="s">
        <v>449</v>
      </c>
      <c r="F40" s="243" t="s">
        <v>498</v>
      </c>
      <c r="G40" s="255">
        <v>6608242</v>
      </c>
    </row>
    <row r="41" spans="3:7">
      <c r="C41" s="344" t="s">
        <v>107</v>
      </c>
      <c r="D41" s="344" t="s">
        <v>492</v>
      </c>
      <c r="E41" s="245" t="s">
        <v>450</v>
      </c>
      <c r="F41" s="245" t="s">
        <v>344</v>
      </c>
      <c r="G41" s="249">
        <v>288218716</v>
      </c>
    </row>
    <row r="42" spans="3:7">
      <c r="C42" s="344"/>
      <c r="D42" s="344"/>
      <c r="E42" s="245" t="s">
        <v>451</v>
      </c>
      <c r="F42" s="245" t="s">
        <v>344</v>
      </c>
      <c r="G42" s="249">
        <v>236823559</v>
      </c>
    </row>
  </sheetData>
  <mergeCells count="14">
    <mergeCell ref="C4:C8"/>
    <mergeCell ref="D4:D8"/>
    <mergeCell ref="C10:C13"/>
    <mergeCell ref="D10:D13"/>
    <mergeCell ref="C14:C16"/>
    <mergeCell ref="D14:D16"/>
    <mergeCell ref="C41:C42"/>
    <mergeCell ref="D41:D42"/>
    <mergeCell ref="C17:C28"/>
    <mergeCell ref="D17:D28"/>
    <mergeCell ref="C30:C35"/>
    <mergeCell ref="D30:D35"/>
    <mergeCell ref="C39:C40"/>
    <mergeCell ref="D39:D40"/>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C3:AJ43"/>
  <sheetViews>
    <sheetView topLeftCell="I1" workbookViewId="0">
      <selection activeCell="I4" sqref="I4"/>
    </sheetView>
  </sheetViews>
  <sheetFormatPr baseColWidth="10" defaultColWidth="9" defaultRowHeight="11.25"/>
  <cols>
    <col min="1" max="2" width="9" style="191"/>
    <col min="3" max="3" width="6.125" style="191" bestFit="1" customWidth="1"/>
    <col min="4" max="4" width="43.125" style="241" bestFit="1" customWidth="1"/>
    <col min="5" max="5" width="31.625" style="191" bestFit="1" customWidth="1"/>
    <col min="6" max="6" width="36.25" style="191" bestFit="1" customWidth="1"/>
    <col min="7" max="8" width="7.625" style="191" customWidth="1"/>
    <col min="9" max="11" width="8.375" style="191" customWidth="1"/>
    <col min="12" max="12" width="14.625" style="191" customWidth="1"/>
    <col min="13" max="13" width="14.25" style="191" customWidth="1"/>
    <col min="14" max="14" width="14.875" style="191" customWidth="1"/>
    <col min="15" max="15" width="15.875" style="191" customWidth="1"/>
    <col min="16" max="16" width="33.875" style="191" customWidth="1"/>
    <col min="17" max="17" width="28" style="191" customWidth="1"/>
    <col min="18" max="18" width="20.25" style="191" customWidth="1"/>
    <col min="19" max="19" width="13.625" style="191" customWidth="1"/>
    <col min="20" max="20" width="7.625" style="191" customWidth="1"/>
    <col min="21" max="21" width="6.5" style="191" customWidth="1"/>
    <col min="22" max="22" width="12.75" style="191" customWidth="1"/>
    <col min="23" max="23" width="5.75" style="191" customWidth="1"/>
    <col min="24" max="24" width="7.625" style="191" customWidth="1"/>
    <col min="25" max="25" width="15.375" style="191" customWidth="1"/>
    <col min="26" max="26" width="6.5" style="191" customWidth="1"/>
    <col min="27" max="27" width="7.25" style="191" customWidth="1"/>
    <col min="28" max="28" width="11.25" style="191" customWidth="1"/>
    <col min="29" max="29" width="8.25" style="191" customWidth="1"/>
    <col min="30" max="30" width="10.875" style="191" customWidth="1"/>
    <col min="31" max="31" width="12.5" style="191" customWidth="1"/>
    <col min="32" max="33" width="8.375" style="191" customWidth="1"/>
    <col min="34" max="34" width="6.5" style="191" customWidth="1"/>
    <col min="35" max="35" width="8.375" style="191" customWidth="1"/>
    <col min="36" max="16384" width="9" style="191"/>
  </cols>
  <sheetData>
    <row r="3" spans="3:36" ht="22.5">
      <c r="C3" s="250" t="s">
        <v>490</v>
      </c>
      <c r="D3" s="251" t="s">
        <v>414</v>
      </c>
      <c r="E3" s="254" t="s">
        <v>265</v>
      </c>
      <c r="F3" s="254" t="s">
        <v>285</v>
      </c>
      <c r="G3" s="252" t="s">
        <v>344</v>
      </c>
      <c r="H3" s="252" t="s">
        <v>348</v>
      </c>
      <c r="I3" s="252" t="s">
        <v>350</v>
      </c>
      <c r="J3" s="252" t="s">
        <v>354</v>
      </c>
      <c r="K3" s="252" t="s">
        <v>355</v>
      </c>
      <c r="L3" s="252" t="s">
        <v>356</v>
      </c>
      <c r="M3" s="252" t="s">
        <v>357</v>
      </c>
      <c r="N3" s="252" t="s">
        <v>361</v>
      </c>
      <c r="O3" s="252" t="s">
        <v>364</v>
      </c>
      <c r="P3" s="252" t="s">
        <v>366</v>
      </c>
      <c r="Q3" s="252" t="s">
        <v>367</v>
      </c>
      <c r="R3" s="252" t="s">
        <v>368</v>
      </c>
      <c r="S3" s="252" t="s">
        <v>370</v>
      </c>
      <c r="T3" s="252" t="s">
        <v>374</v>
      </c>
      <c r="U3" s="252" t="s">
        <v>378</v>
      </c>
      <c r="V3" s="252" t="s">
        <v>381</v>
      </c>
      <c r="W3" s="252" t="s">
        <v>382</v>
      </c>
      <c r="X3" s="252" t="s">
        <v>383</v>
      </c>
      <c r="Y3" s="252" t="s">
        <v>387</v>
      </c>
      <c r="Z3" s="252" t="s">
        <v>388</v>
      </c>
      <c r="AA3" s="252" t="s">
        <v>389</v>
      </c>
      <c r="AB3" s="252" t="s">
        <v>390</v>
      </c>
      <c r="AC3" s="252" t="s">
        <v>391</v>
      </c>
      <c r="AD3" s="252" t="s">
        <v>392</v>
      </c>
      <c r="AE3" s="252" t="s">
        <v>393</v>
      </c>
      <c r="AF3" s="252" t="s">
        <v>396</v>
      </c>
      <c r="AG3" s="252" t="s">
        <v>400</v>
      </c>
      <c r="AH3" s="252" t="s">
        <v>496</v>
      </c>
      <c r="AI3" s="252" t="s">
        <v>410</v>
      </c>
      <c r="AJ3" s="252" t="s">
        <v>491</v>
      </c>
    </row>
    <row r="4" spans="3:36">
      <c r="C4" s="345" t="s">
        <v>74</v>
      </c>
      <c r="D4" s="345" t="s">
        <v>204</v>
      </c>
      <c r="E4" s="243" t="s">
        <v>486</v>
      </c>
      <c r="F4" s="243" t="s">
        <v>498</v>
      </c>
      <c r="G4" s="244">
        <v>0</v>
      </c>
      <c r="H4" s="244">
        <v>0</v>
      </c>
      <c r="I4" s="244">
        <v>0</v>
      </c>
      <c r="J4" s="244">
        <v>0</v>
      </c>
      <c r="K4" s="244">
        <v>18568</v>
      </c>
      <c r="L4" s="244">
        <v>0</v>
      </c>
      <c r="M4" s="244">
        <v>0</v>
      </c>
      <c r="N4" s="244">
        <v>0</v>
      </c>
      <c r="O4" s="244">
        <v>0</v>
      </c>
      <c r="P4" s="244">
        <v>0</v>
      </c>
      <c r="Q4" s="244">
        <v>0</v>
      </c>
      <c r="R4" s="244">
        <v>0</v>
      </c>
      <c r="S4" s="244">
        <v>0</v>
      </c>
      <c r="T4" s="244">
        <v>0</v>
      </c>
      <c r="U4" s="244">
        <v>0</v>
      </c>
      <c r="V4" s="244">
        <v>0</v>
      </c>
      <c r="W4" s="244">
        <v>0</v>
      </c>
      <c r="X4" s="244">
        <v>0</v>
      </c>
      <c r="Y4" s="244">
        <v>0</v>
      </c>
      <c r="Z4" s="244">
        <v>0</v>
      </c>
      <c r="AA4" s="244">
        <v>0</v>
      </c>
      <c r="AB4" s="244">
        <v>0</v>
      </c>
      <c r="AC4" s="244">
        <v>0</v>
      </c>
      <c r="AD4" s="244">
        <v>0</v>
      </c>
      <c r="AE4" s="244">
        <v>0</v>
      </c>
      <c r="AF4" s="244">
        <v>0</v>
      </c>
      <c r="AG4" s="244">
        <v>0</v>
      </c>
      <c r="AH4" s="244">
        <v>0</v>
      </c>
      <c r="AI4" s="244">
        <v>0</v>
      </c>
      <c r="AJ4" s="255">
        <f>SUM(G4:AI4)</f>
        <v>18568</v>
      </c>
    </row>
    <row r="5" spans="3:36">
      <c r="C5" s="345"/>
      <c r="D5" s="345"/>
      <c r="E5" s="243" t="s">
        <v>453</v>
      </c>
      <c r="F5" s="243" t="s">
        <v>498</v>
      </c>
      <c r="G5" s="244">
        <v>7611759</v>
      </c>
      <c r="H5" s="244">
        <v>0</v>
      </c>
      <c r="I5" s="244">
        <v>43120997</v>
      </c>
      <c r="J5" s="244">
        <v>28085158</v>
      </c>
      <c r="K5" s="244">
        <v>0</v>
      </c>
      <c r="L5" s="244">
        <v>0</v>
      </c>
      <c r="M5" s="244">
        <v>0</v>
      </c>
      <c r="N5" s="244">
        <v>0</v>
      </c>
      <c r="O5" s="244">
        <v>0</v>
      </c>
      <c r="P5" s="244">
        <v>0</v>
      </c>
      <c r="Q5" s="244">
        <v>0</v>
      </c>
      <c r="R5" s="244">
        <v>0</v>
      </c>
      <c r="S5" s="244">
        <v>0</v>
      </c>
      <c r="T5" s="244">
        <v>0</v>
      </c>
      <c r="U5" s="244">
        <v>0</v>
      </c>
      <c r="V5" s="244">
        <v>0</v>
      </c>
      <c r="W5" s="244">
        <v>0</v>
      </c>
      <c r="X5" s="244">
        <v>0</v>
      </c>
      <c r="Y5" s="244">
        <v>0</v>
      </c>
      <c r="Z5" s="244">
        <v>0</v>
      </c>
      <c r="AA5" s="244">
        <v>0</v>
      </c>
      <c r="AB5" s="244">
        <v>0</v>
      </c>
      <c r="AC5" s="244">
        <v>0</v>
      </c>
      <c r="AD5" s="244">
        <v>0</v>
      </c>
      <c r="AE5" s="244">
        <v>0</v>
      </c>
      <c r="AF5" s="244">
        <v>0</v>
      </c>
      <c r="AG5" s="244">
        <v>0</v>
      </c>
      <c r="AH5" s="244">
        <v>0</v>
      </c>
      <c r="AI5" s="244">
        <v>0</v>
      </c>
      <c r="AJ5" s="255">
        <f t="shared" ref="AJ5:AJ41" si="0">SUM(G5:AI5)</f>
        <v>78817914</v>
      </c>
    </row>
    <row r="6" spans="3:36">
      <c r="C6" s="345"/>
      <c r="D6" s="345"/>
      <c r="E6" s="243" t="s">
        <v>473</v>
      </c>
      <c r="F6" s="243" t="s">
        <v>498</v>
      </c>
      <c r="G6" s="244">
        <v>0</v>
      </c>
      <c r="H6" s="244">
        <v>0</v>
      </c>
      <c r="I6" s="244">
        <v>0</v>
      </c>
      <c r="J6" s="244">
        <v>0</v>
      </c>
      <c r="K6" s="244">
        <v>0</v>
      </c>
      <c r="L6" s="244">
        <v>0</v>
      </c>
      <c r="M6" s="244">
        <v>0</v>
      </c>
      <c r="N6" s="244">
        <v>0</v>
      </c>
      <c r="O6" s="244">
        <v>0</v>
      </c>
      <c r="P6" s="244">
        <v>0</v>
      </c>
      <c r="Q6" s="244">
        <v>0</v>
      </c>
      <c r="R6" s="244">
        <v>0</v>
      </c>
      <c r="S6" s="244">
        <v>0</v>
      </c>
      <c r="T6" s="244">
        <v>0</v>
      </c>
      <c r="U6" s="244">
        <v>0</v>
      </c>
      <c r="V6" s="244">
        <v>0</v>
      </c>
      <c r="W6" s="244">
        <v>0</v>
      </c>
      <c r="X6" s="244">
        <v>135625</v>
      </c>
      <c r="Y6" s="244">
        <v>0</v>
      </c>
      <c r="Z6" s="244">
        <v>0</v>
      </c>
      <c r="AA6" s="244">
        <v>0</v>
      </c>
      <c r="AB6" s="244">
        <v>0</v>
      </c>
      <c r="AC6" s="244">
        <v>0</v>
      </c>
      <c r="AD6" s="244">
        <v>0</v>
      </c>
      <c r="AE6" s="244">
        <v>0</v>
      </c>
      <c r="AF6" s="244">
        <v>0</v>
      </c>
      <c r="AG6" s="244">
        <v>0</v>
      </c>
      <c r="AH6" s="244">
        <v>0</v>
      </c>
      <c r="AI6" s="244">
        <v>0</v>
      </c>
      <c r="AJ6" s="255">
        <f t="shared" si="0"/>
        <v>135625</v>
      </c>
    </row>
    <row r="7" spans="3:36">
      <c r="C7" s="345"/>
      <c r="D7" s="345"/>
      <c r="E7" s="243" t="s">
        <v>459</v>
      </c>
      <c r="F7" s="243" t="s">
        <v>498</v>
      </c>
      <c r="G7" s="244">
        <v>0</v>
      </c>
      <c r="H7" s="244">
        <v>0</v>
      </c>
      <c r="I7" s="244">
        <v>0</v>
      </c>
      <c r="J7" s="244">
        <v>0</v>
      </c>
      <c r="K7" s="244">
        <v>0</v>
      </c>
      <c r="L7" s="244">
        <v>0</v>
      </c>
      <c r="M7" s="244">
        <v>0</v>
      </c>
      <c r="N7" s="244">
        <v>0</v>
      </c>
      <c r="O7" s="244">
        <v>0</v>
      </c>
      <c r="P7" s="244">
        <v>0</v>
      </c>
      <c r="Q7" s="244">
        <v>0</v>
      </c>
      <c r="R7" s="244">
        <v>0</v>
      </c>
      <c r="S7" s="244">
        <v>0</v>
      </c>
      <c r="T7" s="244">
        <v>0</v>
      </c>
      <c r="U7" s="244">
        <v>0</v>
      </c>
      <c r="V7" s="244">
        <v>0</v>
      </c>
      <c r="W7" s="244">
        <v>0</v>
      </c>
      <c r="X7" s="244">
        <v>23248</v>
      </c>
      <c r="Y7" s="244">
        <v>0</v>
      </c>
      <c r="Z7" s="244">
        <v>5678</v>
      </c>
      <c r="AA7" s="244">
        <v>0</v>
      </c>
      <c r="AB7" s="244">
        <v>0</v>
      </c>
      <c r="AC7" s="244">
        <v>0</v>
      </c>
      <c r="AD7" s="244">
        <v>0</v>
      </c>
      <c r="AE7" s="244">
        <v>0</v>
      </c>
      <c r="AF7" s="244">
        <v>0</v>
      </c>
      <c r="AG7" s="244">
        <v>0</v>
      </c>
      <c r="AH7" s="244">
        <v>0</v>
      </c>
      <c r="AI7" s="244">
        <v>0</v>
      </c>
      <c r="AJ7" s="255">
        <f t="shared" si="0"/>
        <v>28926</v>
      </c>
    </row>
    <row r="8" spans="3:36">
      <c r="C8" s="345"/>
      <c r="D8" s="345"/>
      <c r="E8" s="243" t="s">
        <v>465</v>
      </c>
      <c r="F8" s="243" t="s">
        <v>498</v>
      </c>
      <c r="G8" s="244">
        <v>0</v>
      </c>
      <c r="H8" s="244">
        <v>0</v>
      </c>
      <c r="I8" s="244">
        <v>307675</v>
      </c>
      <c r="J8" s="244">
        <v>0</v>
      </c>
      <c r="K8" s="244">
        <v>0</v>
      </c>
      <c r="L8" s="244">
        <v>0</v>
      </c>
      <c r="M8" s="244">
        <v>0</v>
      </c>
      <c r="N8" s="244">
        <v>0</v>
      </c>
      <c r="O8" s="244">
        <v>0</v>
      </c>
      <c r="P8" s="244">
        <v>0</v>
      </c>
      <c r="Q8" s="244">
        <v>0</v>
      </c>
      <c r="R8" s="244">
        <v>0</v>
      </c>
      <c r="S8" s="244">
        <v>0</v>
      </c>
      <c r="T8" s="244">
        <v>0</v>
      </c>
      <c r="U8" s="244">
        <v>0</v>
      </c>
      <c r="V8" s="244">
        <v>0</v>
      </c>
      <c r="W8" s="244">
        <v>0</v>
      </c>
      <c r="X8" s="244">
        <v>655588</v>
      </c>
      <c r="Y8" s="244">
        <v>0</v>
      </c>
      <c r="Z8" s="244">
        <v>48030</v>
      </c>
      <c r="AA8" s="244">
        <v>0</v>
      </c>
      <c r="AB8" s="244">
        <v>0</v>
      </c>
      <c r="AC8" s="244">
        <v>0</v>
      </c>
      <c r="AD8" s="244">
        <v>0</v>
      </c>
      <c r="AE8" s="244">
        <v>0</v>
      </c>
      <c r="AF8" s="244">
        <v>0</v>
      </c>
      <c r="AG8" s="244">
        <v>0</v>
      </c>
      <c r="AH8" s="244">
        <v>0</v>
      </c>
      <c r="AI8" s="244">
        <v>5671488</v>
      </c>
      <c r="AJ8" s="255">
        <f t="shared" si="0"/>
        <v>6682781</v>
      </c>
    </row>
    <row r="9" spans="3:36">
      <c r="C9" s="245" t="s">
        <v>75</v>
      </c>
      <c r="D9" s="246" t="s">
        <v>206</v>
      </c>
      <c r="E9" s="245" t="s">
        <v>461</v>
      </c>
      <c r="F9" s="253" t="s">
        <v>498</v>
      </c>
      <c r="G9" s="247">
        <v>0</v>
      </c>
      <c r="H9" s="247">
        <v>0</v>
      </c>
      <c r="I9" s="247">
        <v>0</v>
      </c>
      <c r="J9" s="247">
        <v>0</v>
      </c>
      <c r="K9" s="247">
        <v>390289</v>
      </c>
      <c r="L9" s="247">
        <v>0</v>
      </c>
      <c r="M9" s="247">
        <v>0</v>
      </c>
      <c r="N9" s="247">
        <v>0</v>
      </c>
      <c r="O9" s="247">
        <v>0</v>
      </c>
      <c r="P9" s="247">
        <v>0</v>
      </c>
      <c r="Q9" s="247">
        <v>0</v>
      </c>
      <c r="R9" s="247">
        <v>0</v>
      </c>
      <c r="S9" s="247">
        <v>0</v>
      </c>
      <c r="T9" s="247">
        <v>0</v>
      </c>
      <c r="U9" s="247">
        <v>10607</v>
      </c>
      <c r="V9" s="247">
        <v>0</v>
      </c>
      <c r="W9" s="247">
        <v>0</v>
      </c>
      <c r="X9" s="247">
        <v>0</v>
      </c>
      <c r="Y9" s="247">
        <v>0</v>
      </c>
      <c r="Z9" s="247">
        <v>60756</v>
      </c>
      <c r="AA9" s="247">
        <v>228614</v>
      </c>
      <c r="AB9" s="247">
        <v>0</v>
      </c>
      <c r="AC9" s="247">
        <v>0</v>
      </c>
      <c r="AD9" s="247">
        <v>0</v>
      </c>
      <c r="AE9" s="247">
        <v>0</v>
      </c>
      <c r="AF9" s="247">
        <v>0</v>
      </c>
      <c r="AG9" s="247">
        <v>0</v>
      </c>
      <c r="AH9" s="247">
        <v>0</v>
      </c>
      <c r="AI9" s="247">
        <v>461530</v>
      </c>
      <c r="AJ9" s="249">
        <f t="shared" si="0"/>
        <v>1151796</v>
      </c>
    </row>
    <row r="10" spans="3:36">
      <c r="C10" s="345" t="s">
        <v>76</v>
      </c>
      <c r="D10" s="345" t="s">
        <v>139</v>
      </c>
      <c r="E10" s="243" t="s">
        <v>475</v>
      </c>
      <c r="F10" s="243" t="s">
        <v>497</v>
      </c>
      <c r="G10" s="244">
        <v>0</v>
      </c>
      <c r="H10" s="244">
        <v>0</v>
      </c>
      <c r="I10" s="244">
        <v>0</v>
      </c>
      <c r="J10" s="244">
        <v>0</v>
      </c>
      <c r="K10" s="244">
        <v>297268</v>
      </c>
      <c r="L10" s="244">
        <v>0</v>
      </c>
      <c r="M10" s="244">
        <v>1653021</v>
      </c>
      <c r="N10" s="244">
        <v>277654</v>
      </c>
      <c r="O10" s="244">
        <v>680517</v>
      </c>
      <c r="P10" s="244">
        <v>0</v>
      </c>
      <c r="Q10" s="244">
        <v>0</v>
      </c>
      <c r="R10" s="244">
        <v>0</v>
      </c>
      <c r="S10" s="244">
        <v>185029</v>
      </c>
      <c r="T10" s="244">
        <v>251562</v>
      </c>
      <c r="U10" s="244">
        <v>68462</v>
      </c>
      <c r="V10" s="244">
        <v>244250</v>
      </c>
      <c r="W10" s="244">
        <v>56838</v>
      </c>
      <c r="X10" s="244">
        <v>0</v>
      </c>
      <c r="Y10" s="244">
        <v>0</v>
      </c>
      <c r="Z10" s="244">
        <v>0</v>
      </c>
      <c r="AA10" s="244">
        <v>0</v>
      </c>
      <c r="AB10" s="244">
        <v>0</v>
      </c>
      <c r="AC10" s="244">
        <v>0</v>
      </c>
      <c r="AD10" s="244">
        <v>0</v>
      </c>
      <c r="AE10" s="244">
        <v>0</v>
      </c>
      <c r="AF10" s="244">
        <v>0</v>
      </c>
      <c r="AG10" s="244">
        <v>0</v>
      </c>
      <c r="AH10" s="244">
        <v>0</v>
      </c>
      <c r="AI10" s="244">
        <v>0</v>
      </c>
      <c r="AJ10" s="255">
        <f t="shared" si="0"/>
        <v>3714601</v>
      </c>
    </row>
    <row r="11" spans="3:36">
      <c r="C11" s="345"/>
      <c r="D11" s="345"/>
      <c r="E11" s="243" t="s">
        <v>455</v>
      </c>
      <c r="F11" s="243" t="s">
        <v>498</v>
      </c>
      <c r="G11" s="244">
        <v>116029</v>
      </c>
      <c r="H11" s="244">
        <v>0</v>
      </c>
      <c r="I11" s="244">
        <v>8984665</v>
      </c>
      <c r="J11" s="244">
        <v>0</v>
      </c>
      <c r="K11" s="244">
        <v>11512820</v>
      </c>
      <c r="L11" s="244">
        <v>0</v>
      </c>
      <c r="M11" s="244">
        <v>11500434</v>
      </c>
      <c r="N11" s="244">
        <v>0</v>
      </c>
      <c r="O11" s="244">
        <v>1961851</v>
      </c>
      <c r="P11" s="244">
        <v>0</v>
      </c>
      <c r="Q11" s="244">
        <v>0</v>
      </c>
      <c r="R11" s="244">
        <v>0</v>
      </c>
      <c r="S11" s="244">
        <v>2012</v>
      </c>
      <c r="T11" s="244">
        <v>2406491</v>
      </c>
      <c r="U11" s="244">
        <v>33485</v>
      </c>
      <c r="V11" s="244">
        <v>19487</v>
      </c>
      <c r="W11" s="244">
        <v>0</v>
      </c>
      <c r="X11" s="244">
        <v>124724</v>
      </c>
      <c r="Y11" s="244">
        <v>0</v>
      </c>
      <c r="Z11" s="244">
        <v>26957</v>
      </c>
      <c r="AA11" s="244">
        <v>92062</v>
      </c>
      <c r="AB11" s="244">
        <v>0</v>
      </c>
      <c r="AC11" s="244">
        <v>0</v>
      </c>
      <c r="AD11" s="244">
        <v>0</v>
      </c>
      <c r="AE11" s="244">
        <v>0</v>
      </c>
      <c r="AF11" s="244">
        <v>860916</v>
      </c>
      <c r="AG11" s="244">
        <v>0</v>
      </c>
      <c r="AH11" s="244">
        <v>279486</v>
      </c>
      <c r="AI11" s="244">
        <v>12824550</v>
      </c>
      <c r="AJ11" s="255">
        <f t="shared" si="0"/>
        <v>50745969</v>
      </c>
    </row>
    <row r="12" spans="3:36">
      <c r="C12" s="345"/>
      <c r="D12" s="345"/>
      <c r="E12" s="243" t="s">
        <v>454</v>
      </c>
      <c r="F12" s="243" t="s">
        <v>498</v>
      </c>
      <c r="G12" s="244">
        <v>0</v>
      </c>
      <c r="H12" s="244">
        <v>0</v>
      </c>
      <c r="I12" s="244">
        <v>0</v>
      </c>
      <c r="J12" s="244">
        <v>6842</v>
      </c>
      <c r="K12" s="244">
        <v>0</v>
      </c>
      <c r="L12" s="244">
        <v>52802</v>
      </c>
      <c r="M12" s="244">
        <v>9465194</v>
      </c>
      <c r="N12" s="244">
        <v>407911</v>
      </c>
      <c r="O12" s="244">
        <v>0</v>
      </c>
      <c r="P12" s="244">
        <v>0</v>
      </c>
      <c r="Q12" s="244">
        <v>0</v>
      </c>
      <c r="R12" s="244">
        <v>0</v>
      </c>
      <c r="S12" s="244">
        <v>0</v>
      </c>
      <c r="T12" s="244">
        <v>0</v>
      </c>
      <c r="U12" s="244">
        <v>11330</v>
      </c>
      <c r="V12" s="244">
        <v>0</v>
      </c>
      <c r="W12" s="244">
        <v>0</v>
      </c>
      <c r="X12" s="244">
        <v>67704</v>
      </c>
      <c r="Y12" s="244">
        <v>0</v>
      </c>
      <c r="Z12" s="244">
        <v>0</v>
      </c>
      <c r="AA12" s="244">
        <v>0</v>
      </c>
      <c r="AB12" s="244">
        <v>0</v>
      </c>
      <c r="AC12" s="244">
        <v>0</v>
      </c>
      <c r="AD12" s="244">
        <v>0</v>
      </c>
      <c r="AE12" s="244">
        <v>0</v>
      </c>
      <c r="AF12" s="244">
        <v>0</v>
      </c>
      <c r="AG12" s="244">
        <v>0</v>
      </c>
      <c r="AH12" s="244">
        <v>0</v>
      </c>
      <c r="AI12" s="244">
        <v>244434</v>
      </c>
      <c r="AJ12" s="255">
        <f t="shared" si="0"/>
        <v>10256217</v>
      </c>
    </row>
    <row r="13" spans="3:36">
      <c r="C13" s="345"/>
      <c r="D13" s="345"/>
      <c r="E13" s="243" t="s">
        <v>457</v>
      </c>
      <c r="F13" s="243" t="s">
        <v>498</v>
      </c>
      <c r="G13" s="244">
        <v>0</v>
      </c>
      <c r="H13" s="244">
        <v>0</v>
      </c>
      <c r="I13" s="244">
        <v>0</v>
      </c>
      <c r="J13" s="244">
        <v>0</v>
      </c>
      <c r="K13" s="244">
        <v>0</v>
      </c>
      <c r="L13" s="244">
        <v>0</v>
      </c>
      <c r="M13" s="244">
        <v>0</v>
      </c>
      <c r="N13" s="244">
        <v>0</v>
      </c>
      <c r="O13" s="244">
        <v>0</v>
      </c>
      <c r="P13" s="244">
        <v>0</v>
      </c>
      <c r="Q13" s="244">
        <v>0</v>
      </c>
      <c r="R13" s="244">
        <v>0</v>
      </c>
      <c r="S13" s="244">
        <v>0</v>
      </c>
      <c r="T13" s="244">
        <v>0</v>
      </c>
      <c r="U13" s="244">
        <v>370</v>
      </c>
      <c r="V13" s="244">
        <v>0</v>
      </c>
      <c r="W13" s="244">
        <v>0</v>
      </c>
      <c r="X13" s="244">
        <v>1821</v>
      </c>
      <c r="Y13" s="244">
        <v>0</v>
      </c>
      <c r="Z13" s="244">
        <v>1842</v>
      </c>
      <c r="AA13" s="244">
        <v>0</v>
      </c>
      <c r="AB13" s="244">
        <v>0</v>
      </c>
      <c r="AC13" s="244">
        <v>0</v>
      </c>
      <c r="AD13" s="244">
        <v>0</v>
      </c>
      <c r="AE13" s="244">
        <v>0</v>
      </c>
      <c r="AF13" s="244">
        <v>0</v>
      </c>
      <c r="AG13" s="244">
        <v>0</v>
      </c>
      <c r="AH13" s="244">
        <v>0</v>
      </c>
      <c r="AI13" s="244">
        <v>0</v>
      </c>
      <c r="AJ13" s="255">
        <f t="shared" si="0"/>
        <v>4033</v>
      </c>
    </row>
    <row r="14" spans="3:36">
      <c r="C14" s="344" t="s">
        <v>77</v>
      </c>
      <c r="D14" s="344" t="s">
        <v>140</v>
      </c>
      <c r="E14" s="245" t="s">
        <v>456</v>
      </c>
      <c r="F14" s="253" t="s">
        <v>498</v>
      </c>
      <c r="G14" s="247">
        <v>0</v>
      </c>
      <c r="H14" s="247">
        <v>0</v>
      </c>
      <c r="I14" s="247">
        <v>0</v>
      </c>
      <c r="J14" s="247">
        <v>0</v>
      </c>
      <c r="K14" s="247">
        <v>0</v>
      </c>
      <c r="L14" s="247">
        <v>0</v>
      </c>
      <c r="M14" s="247">
        <v>0</v>
      </c>
      <c r="N14" s="247">
        <v>0</v>
      </c>
      <c r="O14" s="247">
        <v>0</v>
      </c>
      <c r="P14" s="247">
        <v>0</v>
      </c>
      <c r="Q14" s="247">
        <v>0</v>
      </c>
      <c r="R14" s="247">
        <v>0</v>
      </c>
      <c r="S14" s="247">
        <v>0</v>
      </c>
      <c r="T14" s="247">
        <v>37</v>
      </c>
      <c r="U14" s="247">
        <v>0</v>
      </c>
      <c r="V14" s="247">
        <v>0</v>
      </c>
      <c r="W14" s="247">
        <v>0</v>
      </c>
      <c r="X14" s="247">
        <v>0</v>
      </c>
      <c r="Y14" s="247">
        <v>0</v>
      </c>
      <c r="Z14" s="247">
        <v>0</v>
      </c>
      <c r="AA14" s="247">
        <v>0</v>
      </c>
      <c r="AB14" s="247">
        <v>0</v>
      </c>
      <c r="AC14" s="247">
        <v>0</v>
      </c>
      <c r="AD14" s="247">
        <v>0</v>
      </c>
      <c r="AE14" s="247">
        <v>0</v>
      </c>
      <c r="AF14" s="247">
        <v>0</v>
      </c>
      <c r="AG14" s="247">
        <v>0</v>
      </c>
      <c r="AH14" s="247">
        <v>0</v>
      </c>
      <c r="AI14" s="247">
        <v>0</v>
      </c>
      <c r="AJ14" s="249">
        <f t="shared" si="0"/>
        <v>37</v>
      </c>
    </row>
    <row r="15" spans="3:36">
      <c r="C15" s="344"/>
      <c r="D15" s="344"/>
      <c r="E15" s="245" t="s">
        <v>474</v>
      </c>
      <c r="F15" s="253" t="s">
        <v>498</v>
      </c>
      <c r="G15" s="247">
        <v>0</v>
      </c>
      <c r="H15" s="247">
        <v>0</v>
      </c>
      <c r="I15" s="247">
        <v>0</v>
      </c>
      <c r="J15" s="247">
        <v>0</v>
      </c>
      <c r="K15" s="247">
        <v>0</v>
      </c>
      <c r="L15" s="247">
        <v>0</v>
      </c>
      <c r="M15" s="247">
        <v>0</v>
      </c>
      <c r="N15" s="247">
        <v>0</v>
      </c>
      <c r="O15" s="247">
        <v>0</v>
      </c>
      <c r="P15" s="247">
        <v>0</v>
      </c>
      <c r="Q15" s="247">
        <v>0</v>
      </c>
      <c r="R15" s="247">
        <v>0</v>
      </c>
      <c r="S15" s="247">
        <v>0</v>
      </c>
      <c r="T15" s="247">
        <v>0</v>
      </c>
      <c r="U15" s="247">
        <v>0</v>
      </c>
      <c r="V15" s="247">
        <v>0</v>
      </c>
      <c r="W15" s="247">
        <v>0</v>
      </c>
      <c r="X15" s="247">
        <v>0</v>
      </c>
      <c r="Y15" s="247">
        <v>0</v>
      </c>
      <c r="Z15" s="247">
        <v>0</v>
      </c>
      <c r="AA15" s="247">
        <v>0</v>
      </c>
      <c r="AB15" s="247">
        <v>0</v>
      </c>
      <c r="AC15" s="247">
        <v>0</v>
      </c>
      <c r="AD15" s="247">
        <v>0</v>
      </c>
      <c r="AE15" s="247">
        <v>0</v>
      </c>
      <c r="AF15" s="247">
        <v>0</v>
      </c>
      <c r="AG15" s="247">
        <v>0</v>
      </c>
      <c r="AH15" s="247">
        <v>0</v>
      </c>
      <c r="AI15" s="247">
        <v>0</v>
      </c>
      <c r="AJ15" s="249">
        <f t="shared" si="0"/>
        <v>0</v>
      </c>
    </row>
    <row r="16" spans="3:36">
      <c r="C16" s="344"/>
      <c r="D16" s="344"/>
      <c r="E16" s="245" t="s">
        <v>472</v>
      </c>
      <c r="F16" s="253" t="s">
        <v>498</v>
      </c>
      <c r="G16" s="247">
        <v>0</v>
      </c>
      <c r="H16" s="247">
        <v>0</v>
      </c>
      <c r="I16" s="247">
        <v>0</v>
      </c>
      <c r="J16" s="247">
        <v>0</v>
      </c>
      <c r="K16" s="247">
        <v>0</v>
      </c>
      <c r="L16" s="247">
        <v>0</v>
      </c>
      <c r="M16" s="247">
        <v>0</v>
      </c>
      <c r="N16" s="247">
        <v>0</v>
      </c>
      <c r="O16" s="247">
        <v>0</v>
      </c>
      <c r="P16" s="247">
        <v>0</v>
      </c>
      <c r="Q16" s="247">
        <v>0</v>
      </c>
      <c r="R16" s="247">
        <v>0</v>
      </c>
      <c r="S16" s="247">
        <v>0</v>
      </c>
      <c r="T16" s="247">
        <v>0</v>
      </c>
      <c r="U16" s="247">
        <v>0</v>
      </c>
      <c r="V16" s="247">
        <v>0</v>
      </c>
      <c r="W16" s="247">
        <v>0</v>
      </c>
      <c r="X16" s="247">
        <v>0</v>
      </c>
      <c r="Y16" s="247">
        <v>0</v>
      </c>
      <c r="Z16" s="247">
        <v>0</v>
      </c>
      <c r="AA16" s="247">
        <v>0</v>
      </c>
      <c r="AB16" s="247">
        <v>0</v>
      </c>
      <c r="AC16" s="247">
        <v>0</v>
      </c>
      <c r="AD16" s="247">
        <v>0</v>
      </c>
      <c r="AE16" s="247">
        <v>0</v>
      </c>
      <c r="AF16" s="247">
        <v>0</v>
      </c>
      <c r="AG16" s="247">
        <v>0</v>
      </c>
      <c r="AH16" s="247">
        <v>0</v>
      </c>
      <c r="AI16" s="247">
        <v>0</v>
      </c>
      <c r="AJ16" s="249">
        <f t="shared" si="0"/>
        <v>0</v>
      </c>
    </row>
    <row r="17" spans="3:36">
      <c r="C17" s="345" t="s">
        <v>83</v>
      </c>
      <c r="D17" s="345" t="s">
        <v>144</v>
      </c>
      <c r="E17" s="243" t="s">
        <v>469</v>
      </c>
      <c r="F17" s="243" t="s">
        <v>498</v>
      </c>
      <c r="G17" s="244">
        <v>0</v>
      </c>
      <c r="H17" s="244">
        <v>0</v>
      </c>
      <c r="I17" s="244">
        <v>0</v>
      </c>
      <c r="J17" s="244">
        <v>0</v>
      </c>
      <c r="K17" s="244">
        <v>0</v>
      </c>
      <c r="L17" s="244">
        <v>0</v>
      </c>
      <c r="M17" s="244">
        <v>0</v>
      </c>
      <c r="N17" s="244">
        <v>0</v>
      </c>
      <c r="O17" s="244">
        <v>1989206</v>
      </c>
      <c r="P17" s="244">
        <v>0</v>
      </c>
      <c r="Q17" s="244">
        <v>0</v>
      </c>
      <c r="R17" s="244">
        <v>0</v>
      </c>
      <c r="S17" s="244">
        <v>0</v>
      </c>
      <c r="T17" s="244">
        <v>0</v>
      </c>
      <c r="U17" s="244">
        <v>0</v>
      </c>
      <c r="V17" s="244">
        <v>0</v>
      </c>
      <c r="W17" s="244">
        <v>0</v>
      </c>
      <c r="X17" s="244">
        <v>0</v>
      </c>
      <c r="Y17" s="244">
        <v>0</v>
      </c>
      <c r="Z17" s="244">
        <v>0</v>
      </c>
      <c r="AA17" s="244">
        <v>0</v>
      </c>
      <c r="AB17" s="244">
        <v>0</v>
      </c>
      <c r="AC17" s="244">
        <v>0</v>
      </c>
      <c r="AD17" s="244">
        <v>0</v>
      </c>
      <c r="AE17" s="244">
        <v>0</v>
      </c>
      <c r="AF17" s="244">
        <v>0</v>
      </c>
      <c r="AG17" s="244">
        <v>0</v>
      </c>
      <c r="AH17" s="244">
        <v>0</v>
      </c>
      <c r="AI17" s="244">
        <v>0</v>
      </c>
      <c r="AJ17" s="255">
        <f t="shared" si="0"/>
        <v>1989206</v>
      </c>
    </row>
    <row r="18" spans="3:36">
      <c r="C18" s="345"/>
      <c r="D18" s="345"/>
      <c r="E18" s="243" t="s">
        <v>467</v>
      </c>
      <c r="F18" s="243" t="s">
        <v>498</v>
      </c>
      <c r="G18" s="244">
        <v>0</v>
      </c>
      <c r="H18" s="244">
        <v>0</v>
      </c>
      <c r="I18" s="244">
        <v>0</v>
      </c>
      <c r="J18" s="244">
        <v>0</v>
      </c>
      <c r="K18" s="244">
        <v>0</v>
      </c>
      <c r="L18" s="244">
        <v>0</v>
      </c>
      <c r="M18" s="244">
        <v>1989206</v>
      </c>
      <c r="N18" s="244">
        <v>0</v>
      </c>
      <c r="O18" s="244">
        <v>0</v>
      </c>
      <c r="P18" s="244">
        <v>0</v>
      </c>
      <c r="Q18" s="244">
        <v>0</v>
      </c>
      <c r="R18" s="244">
        <v>0</v>
      </c>
      <c r="S18" s="244">
        <v>0</v>
      </c>
      <c r="T18" s="244">
        <v>0</v>
      </c>
      <c r="U18" s="244">
        <v>0</v>
      </c>
      <c r="V18" s="244">
        <v>0</v>
      </c>
      <c r="W18" s="244">
        <v>0</v>
      </c>
      <c r="X18" s="244">
        <v>0</v>
      </c>
      <c r="Y18" s="244">
        <v>0</v>
      </c>
      <c r="Z18" s="244">
        <v>0</v>
      </c>
      <c r="AA18" s="244">
        <v>0</v>
      </c>
      <c r="AB18" s="244">
        <v>0</v>
      </c>
      <c r="AC18" s="244">
        <v>0</v>
      </c>
      <c r="AD18" s="244">
        <v>0</v>
      </c>
      <c r="AE18" s="244">
        <v>0</v>
      </c>
      <c r="AF18" s="244">
        <v>0</v>
      </c>
      <c r="AG18" s="244">
        <v>0</v>
      </c>
      <c r="AH18" s="244">
        <v>0</v>
      </c>
      <c r="AI18" s="244">
        <v>0</v>
      </c>
      <c r="AJ18" s="255">
        <f t="shared" si="0"/>
        <v>1989206</v>
      </c>
    </row>
    <row r="19" spans="3:36">
      <c r="C19" s="345"/>
      <c r="D19" s="345"/>
      <c r="E19" s="243" t="s">
        <v>468</v>
      </c>
      <c r="F19" s="243" t="s">
        <v>498</v>
      </c>
      <c r="G19" s="244">
        <v>0</v>
      </c>
      <c r="H19" s="244">
        <v>0</v>
      </c>
      <c r="I19" s="244">
        <v>0</v>
      </c>
      <c r="J19" s="244">
        <v>0</v>
      </c>
      <c r="K19" s="244">
        <v>0</v>
      </c>
      <c r="L19" s="244">
        <v>0</v>
      </c>
      <c r="M19" s="244">
        <v>0</v>
      </c>
      <c r="N19" s="244">
        <v>0</v>
      </c>
      <c r="O19" s="244">
        <v>0</v>
      </c>
      <c r="P19" s="244">
        <v>0</v>
      </c>
      <c r="Q19" s="244">
        <v>0</v>
      </c>
      <c r="R19" s="244">
        <v>0</v>
      </c>
      <c r="S19" s="244">
        <v>0</v>
      </c>
      <c r="T19" s="244">
        <v>0</v>
      </c>
      <c r="U19" s="244">
        <v>0</v>
      </c>
      <c r="V19" s="244">
        <v>0</v>
      </c>
      <c r="W19" s="244">
        <v>0</v>
      </c>
      <c r="X19" s="244">
        <v>0</v>
      </c>
      <c r="Y19" s="244">
        <v>0</v>
      </c>
      <c r="Z19" s="244">
        <v>0</v>
      </c>
      <c r="AA19" s="244">
        <v>0</v>
      </c>
      <c r="AB19" s="244">
        <v>0</v>
      </c>
      <c r="AC19" s="244">
        <v>0</v>
      </c>
      <c r="AD19" s="244">
        <v>0</v>
      </c>
      <c r="AE19" s="244">
        <v>0</v>
      </c>
      <c r="AF19" s="244">
        <v>20549299</v>
      </c>
      <c r="AG19" s="244">
        <v>0</v>
      </c>
      <c r="AH19" s="244">
        <v>0</v>
      </c>
      <c r="AI19" s="244">
        <v>0</v>
      </c>
      <c r="AJ19" s="255">
        <f t="shared" si="0"/>
        <v>20549299</v>
      </c>
    </row>
    <row r="20" spans="3:36">
      <c r="C20" s="345"/>
      <c r="D20" s="345"/>
      <c r="E20" s="243" t="s">
        <v>460</v>
      </c>
      <c r="F20" s="243" t="s">
        <v>498</v>
      </c>
      <c r="G20" s="244">
        <v>0</v>
      </c>
      <c r="H20" s="244">
        <v>0</v>
      </c>
      <c r="I20" s="244">
        <v>0</v>
      </c>
      <c r="J20" s="244">
        <v>0</v>
      </c>
      <c r="K20" s="244">
        <v>0</v>
      </c>
      <c r="L20" s="244">
        <v>0</v>
      </c>
      <c r="M20" s="244">
        <v>0</v>
      </c>
      <c r="N20" s="244">
        <v>0</v>
      </c>
      <c r="O20" s="244">
        <v>0</v>
      </c>
      <c r="P20" s="244">
        <v>0</v>
      </c>
      <c r="Q20" s="244">
        <v>0</v>
      </c>
      <c r="R20" s="244">
        <v>0</v>
      </c>
      <c r="S20" s="244">
        <v>0</v>
      </c>
      <c r="T20" s="244">
        <v>0</v>
      </c>
      <c r="U20" s="244">
        <v>0</v>
      </c>
      <c r="V20" s="244">
        <v>0</v>
      </c>
      <c r="W20" s="244">
        <v>0</v>
      </c>
      <c r="X20" s="244">
        <v>0</v>
      </c>
      <c r="Y20" s="244">
        <v>0</v>
      </c>
      <c r="Z20" s="244">
        <v>0</v>
      </c>
      <c r="AA20" s="244">
        <v>0</v>
      </c>
      <c r="AB20" s="244">
        <v>0</v>
      </c>
      <c r="AC20" s="244">
        <v>10910</v>
      </c>
      <c r="AD20" s="244">
        <v>0</v>
      </c>
      <c r="AE20" s="244">
        <v>0</v>
      </c>
      <c r="AF20" s="244">
        <v>0</v>
      </c>
      <c r="AG20" s="244">
        <v>0</v>
      </c>
      <c r="AH20" s="244">
        <v>0</v>
      </c>
      <c r="AI20" s="244">
        <v>0</v>
      </c>
      <c r="AJ20" s="255">
        <f t="shared" si="0"/>
        <v>10910</v>
      </c>
    </row>
    <row r="21" spans="3:36">
      <c r="C21" s="345"/>
      <c r="D21" s="345"/>
      <c r="E21" s="243" t="s">
        <v>483</v>
      </c>
      <c r="F21" s="243" t="s">
        <v>498</v>
      </c>
      <c r="G21" s="244">
        <v>0</v>
      </c>
      <c r="H21" s="244">
        <v>0</v>
      </c>
      <c r="I21" s="244">
        <v>0</v>
      </c>
      <c r="J21" s="244">
        <v>0</v>
      </c>
      <c r="K21" s="244">
        <v>0</v>
      </c>
      <c r="L21" s="244">
        <v>0</v>
      </c>
      <c r="M21" s="244">
        <v>73960</v>
      </c>
      <c r="N21" s="244">
        <v>72692</v>
      </c>
      <c r="O21" s="244">
        <v>72692</v>
      </c>
      <c r="P21" s="244">
        <v>0</v>
      </c>
      <c r="Q21" s="244">
        <v>0</v>
      </c>
      <c r="R21" s="244">
        <v>0</v>
      </c>
      <c r="S21" s="244">
        <v>72946</v>
      </c>
      <c r="T21" s="244">
        <v>77303</v>
      </c>
      <c r="U21" s="244">
        <v>74121</v>
      </c>
      <c r="V21" s="244">
        <v>0</v>
      </c>
      <c r="W21" s="244">
        <v>0</v>
      </c>
      <c r="X21" s="244">
        <v>0</v>
      </c>
      <c r="Y21" s="244">
        <v>0</v>
      </c>
      <c r="Z21" s="244">
        <v>0</v>
      </c>
      <c r="AA21" s="244">
        <v>0</v>
      </c>
      <c r="AB21" s="244">
        <v>0</v>
      </c>
      <c r="AC21" s="244">
        <v>0</v>
      </c>
      <c r="AD21" s="244">
        <v>0</v>
      </c>
      <c r="AE21" s="244">
        <v>0</v>
      </c>
      <c r="AF21" s="244">
        <v>0</v>
      </c>
      <c r="AG21" s="244">
        <v>0</v>
      </c>
      <c r="AH21" s="244">
        <v>0</v>
      </c>
      <c r="AI21" s="244">
        <v>0</v>
      </c>
      <c r="AJ21" s="255">
        <f t="shared" si="0"/>
        <v>443714</v>
      </c>
    </row>
    <row r="22" spans="3:36">
      <c r="C22" s="345"/>
      <c r="D22" s="345"/>
      <c r="E22" s="243" t="s">
        <v>466</v>
      </c>
      <c r="F22" s="243" t="s">
        <v>498</v>
      </c>
      <c r="G22" s="244">
        <v>0</v>
      </c>
      <c r="H22" s="244">
        <v>0</v>
      </c>
      <c r="I22" s="244">
        <v>0</v>
      </c>
      <c r="J22" s="244">
        <v>0</v>
      </c>
      <c r="K22" s="244">
        <v>0</v>
      </c>
      <c r="L22" s="244">
        <v>0</v>
      </c>
      <c r="M22" s="244">
        <v>0</v>
      </c>
      <c r="N22" s="244">
        <v>0</v>
      </c>
      <c r="O22" s="244">
        <v>0</v>
      </c>
      <c r="P22" s="244">
        <v>0</v>
      </c>
      <c r="Q22" s="244">
        <v>0</v>
      </c>
      <c r="R22" s="244">
        <v>0</v>
      </c>
      <c r="S22" s="244">
        <v>0</v>
      </c>
      <c r="T22" s="244">
        <v>0</v>
      </c>
      <c r="U22" s="244">
        <v>0</v>
      </c>
      <c r="V22" s="244">
        <v>0</v>
      </c>
      <c r="W22" s="244">
        <v>0</v>
      </c>
      <c r="X22" s="244">
        <v>0</v>
      </c>
      <c r="Y22" s="244">
        <v>0</v>
      </c>
      <c r="Z22" s="244">
        <v>0</v>
      </c>
      <c r="AA22" s="244">
        <v>0</v>
      </c>
      <c r="AB22" s="244">
        <v>0</v>
      </c>
      <c r="AC22" s="244">
        <v>0</v>
      </c>
      <c r="AD22" s="244">
        <v>0</v>
      </c>
      <c r="AE22" s="244">
        <v>0</v>
      </c>
      <c r="AF22" s="244">
        <v>0</v>
      </c>
      <c r="AG22" s="244">
        <v>0</v>
      </c>
      <c r="AH22" s="244">
        <v>0</v>
      </c>
      <c r="AI22" s="244">
        <v>40729973</v>
      </c>
      <c r="AJ22" s="255">
        <f t="shared" si="0"/>
        <v>40729973</v>
      </c>
    </row>
    <row r="23" spans="3:36">
      <c r="C23" s="345"/>
      <c r="D23" s="345"/>
      <c r="E23" s="243" t="s">
        <v>452</v>
      </c>
      <c r="F23" s="243" t="s">
        <v>498</v>
      </c>
      <c r="G23" s="244">
        <v>0</v>
      </c>
      <c r="H23" s="244">
        <v>0</v>
      </c>
      <c r="I23" s="244">
        <v>0</v>
      </c>
      <c r="J23" s="244">
        <v>0</v>
      </c>
      <c r="K23" s="244">
        <v>112697</v>
      </c>
      <c r="L23" s="244">
        <v>0</v>
      </c>
      <c r="M23" s="244">
        <v>0</v>
      </c>
      <c r="N23" s="244">
        <v>797</v>
      </c>
      <c r="O23" s="244">
        <v>21702</v>
      </c>
      <c r="P23" s="244">
        <v>0</v>
      </c>
      <c r="Q23" s="244">
        <v>0</v>
      </c>
      <c r="R23" s="244">
        <v>0</v>
      </c>
      <c r="S23" s="244">
        <v>0</v>
      </c>
      <c r="T23" s="244">
        <v>22048</v>
      </c>
      <c r="U23" s="244">
        <v>185325</v>
      </c>
      <c r="V23" s="244">
        <v>0</v>
      </c>
      <c r="W23" s="244">
        <v>0</v>
      </c>
      <c r="X23" s="244">
        <v>0</v>
      </c>
      <c r="Y23" s="244">
        <v>0</v>
      </c>
      <c r="Z23" s="244">
        <v>0</v>
      </c>
      <c r="AA23" s="244">
        <v>0</v>
      </c>
      <c r="AB23" s="244">
        <v>0</v>
      </c>
      <c r="AC23" s="244">
        <v>0</v>
      </c>
      <c r="AD23" s="244">
        <v>0</v>
      </c>
      <c r="AE23" s="244">
        <v>0</v>
      </c>
      <c r="AF23" s="244">
        <v>0</v>
      </c>
      <c r="AG23" s="244">
        <v>0</v>
      </c>
      <c r="AH23" s="244">
        <v>23</v>
      </c>
      <c r="AI23" s="244">
        <v>0</v>
      </c>
      <c r="AJ23" s="255">
        <f t="shared" si="0"/>
        <v>342592</v>
      </c>
    </row>
    <row r="24" spans="3:36">
      <c r="C24" s="345"/>
      <c r="D24" s="345"/>
      <c r="E24" s="243" t="s">
        <v>464</v>
      </c>
      <c r="F24" s="243" t="s">
        <v>498</v>
      </c>
      <c r="G24" s="244">
        <v>0</v>
      </c>
      <c r="H24" s="244">
        <v>0</v>
      </c>
      <c r="I24" s="244">
        <v>0</v>
      </c>
      <c r="J24" s="244">
        <v>0</v>
      </c>
      <c r="K24" s="244">
        <v>175878</v>
      </c>
      <c r="L24" s="244">
        <v>0</v>
      </c>
      <c r="M24" s="244">
        <v>0</v>
      </c>
      <c r="N24" s="244">
        <v>0</v>
      </c>
      <c r="O24" s="244">
        <v>0</v>
      </c>
      <c r="P24" s="244">
        <v>0</v>
      </c>
      <c r="Q24" s="244">
        <v>0</v>
      </c>
      <c r="R24" s="244">
        <v>0</v>
      </c>
      <c r="S24" s="244">
        <v>507</v>
      </c>
      <c r="T24" s="244">
        <v>0</v>
      </c>
      <c r="U24" s="244">
        <v>70137</v>
      </c>
      <c r="V24" s="244">
        <v>710</v>
      </c>
      <c r="W24" s="244">
        <v>0</v>
      </c>
      <c r="X24" s="244">
        <v>517922</v>
      </c>
      <c r="Y24" s="244">
        <v>210077</v>
      </c>
      <c r="Z24" s="244">
        <v>1692</v>
      </c>
      <c r="AA24" s="244">
        <v>10149</v>
      </c>
      <c r="AB24" s="244">
        <v>48848</v>
      </c>
      <c r="AC24" s="244">
        <v>0</v>
      </c>
      <c r="AD24" s="244">
        <v>7848</v>
      </c>
      <c r="AE24" s="244">
        <v>0</v>
      </c>
      <c r="AF24" s="244">
        <v>0</v>
      </c>
      <c r="AG24" s="244">
        <v>0</v>
      </c>
      <c r="AH24" s="244">
        <v>0</v>
      </c>
      <c r="AI24" s="244">
        <v>0</v>
      </c>
      <c r="AJ24" s="255">
        <f t="shared" si="0"/>
        <v>1043768</v>
      </c>
    </row>
    <row r="25" spans="3:36">
      <c r="C25" s="345"/>
      <c r="D25" s="345"/>
      <c r="E25" s="243" t="s">
        <v>482</v>
      </c>
      <c r="F25" s="243" t="s">
        <v>498</v>
      </c>
      <c r="G25" s="244">
        <v>0</v>
      </c>
      <c r="H25" s="244">
        <v>0</v>
      </c>
      <c r="I25" s="244">
        <v>0</v>
      </c>
      <c r="J25" s="244">
        <v>0</v>
      </c>
      <c r="K25" s="244">
        <v>0</v>
      </c>
      <c r="L25" s="244">
        <v>0</v>
      </c>
      <c r="M25" s="244">
        <v>0</v>
      </c>
      <c r="N25" s="244">
        <v>0</v>
      </c>
      <c r="O25" s="244">
        <v>0</v>
      </c>
      <c r="P25" s="244">
        <v>0</v>
      </c>
      <c r="Q25" s="244">
        <v>0</v>
      </c>
      <c r="R25" s="244">
        <v>0</v>
      </c>
      <c r="S25" s="244">
        <v>0</v>
      </c>
      <c r="T25" s="244">
        <v>0</v>
      </c>
      <c r="U25" s="244">
        <v>0</v>
      </c>
      <c r="V25" s="244">
        <v>0</v>
      </c>
      <c r="W25" s="244">
        <v>0</v>
      </c>
      <c r="X25" s="244">
        <v>0</v>
      </c>
      <c r="Y25" s="244">
        <v>0</v>
      </c>
      <c r="Z25" s="244">
        <v>0</v>
      </c>
      <c r="AA25" s="244">
        <v>0</v>
      </c>
      <c r="AB25" s="244">
        <v>0</v>
      </c>
      <c r="AC25" s="244">
        <v>0</v>
      </c>
      <c r="AD25" s="244">
        <v>0</v>
      </c>
      <c r="AE25" s="244">
        <v>0</v>
      </c>
      <c r="AF25" s="244">
        <v>0</v>
      </c>
      <c r="AG25" s="244">
        <v>0</v>
      </c>
      <c r="AH25" s="244">
        <v>0</v>
      </c>
      <c r="AI25" s="244">
        <v>0</v>
      </c>
      <c r="AJ25" s="255">
        <f t="shared" si="0"/>
        <v>0</v>
      </c>
    </row>
    <row r="26" spans="3:36">
      <c r="C26" s="345"/>
      <c r="D26" s="345"/>
      <c r="E26" s="243" t="s">
        <v>470</v>
      </c>
      <c r="F26" s="243" t="s">
        <v>498</v>
      </c>
      <c r="G26" s="244">
        <v>0</v>
      </c>
      <c r="H26" s="244">
        <v>0</v>
      </c>
      <c r="I26" s="244">
        <v>0</v>
      </c>
      <c r="J26" s="244">
        <v>0</v>
      </c>
      <c r="K26" s="244">
        <v>0</v>
      </c>
      <c r="L26" s="244">
        <v>0</v>
      </c>
      <c r="M26" s="244">
        <v>0</v>
      </c>
      <c r="N26" s="244">
        <v>0</v>
      </c>
      <c r="O26" s="244">
        <v>0</v>
      </c>
      <c r="P26" s="244">
        <v>0</v>
      </c>
      <c r="Q26" s="244">
        <v>0</v>
      </c>
      <c r="R26" s="244">
        <v>0</v>
      </c>
      <c r="S26" s="244">
        <v>0</v>
      </c>
      <c r="T26" s="244">
        <v>0</v>
      </c>
      <c r="U26" s="244">
        <v>0</v>
      </c>
      <c r="V26" s="244">
        <v>0</v>
      </c>
      <c r="W26" s="244">
        <v>0</v>
      </c>
      <c r="X26" s="244">
        <v>0</v>
      </c>
      <c r="Y26" s="244">
        <v>0</v>
      </c>
      <c r="Z26" s="244">
        <v>0</v>
      </c>
      <c r="AA26" s="244">
        <v>0</v>
      </c>
      <c r="AB26" s="244">
        <v>0</v>
      </c>
      <c r="AC26" s="244">
        <v>0</v>
      </c>
      <c r="AD26" s="244">
        <v>0</v>
      </c>
      <c r="AE26" s="244">
        <v>0</v>
      </c>
      <c r="AF26" s="244">
        <v>0</v>
      </c>
      <c r="AG26" s="244">
        <v>0</v>
      </c>
      <c r="AH26" s="244">
        <v>0</v>
      </c>
      <c r="AI26" s="244">
        <v>0</v>
      </c>
      <c r="AJ26" s="255">
        <f t="shared" si="0"/>
        <v>0</v>
      </c>
    </row>
    <row r="27" spans="3:36">
      <c r="C27" s="245" t="s">
        <v>84</v>
      </c>
      <c r="D27" s="246" t="s">
        <v>145</v>
      </c>
      <c r="E27" s="245" t="s">
        <v>484</v>
      </c>
      <c r="F27" s="253" t="s">
        <v>498</v>
      </c>
      <c r="G27" s="247">
        <v>0</v>
      </c>
      <c r="H27" s="247">
        <v>0</v>
      </c>
      <c r="I27" s="247">
        <v>0</v>
      </c>
      <c r="J27" s="247">
        <v>0</v>
      </c>
      <c r="K27" s="247">
        <v>0</v>
      </c>
      <c r="L27" s="247">
        <v>0</v>
      </c>
      <c r="M27" s="247">
        <v>0</v>
      </c>
      <c r="N27" s="247">
        <v>0</v>
      </c>
      <c r="O27" s="247">
        <v>0</v>
      </c>
      <c r="P27" s="247">
        <v>0</v>
      </c>
      <c r="Q27" s="247">
        <v>0</v>
      </c>
      <c r="R27" s="247">
        <v>0</v>
      </c>
      <c r="S27" s="247">
        <v>0</v>
      </c>
      <c r="T27" s="247">
        <v>0</v>
      </c>
      <c r="U27" s="247">
        <v>0</v>
      </c>
      <c r="V27" s="247">
        <v>0</v>
      </c>
      <c r="W27" s="247">
        <v>0</v>
      </c>
      <c r="X27" s="247">
        <v>0</v>
      </c>
      <c r="Y27" s="247">
        <v>0</v>
      </c>
      <c r="Z27" s="247">
        <v>0</v>
      </c>
      <c r="AA27" s="247">
        <v>0</v>
      </c>
      <c r="AB27" s="247">
        <v>0</v>
      </c>
      <c r="AC27" s="247">
        <v>0</v>
      </c>
      <c r="AD27" s="247">
        <v>0</v>
      </c>
      <c r="AE27" s="247">
        <v>0</v>
      </c>
      <c r="AF27" s="247">
        <v>0</v>
      </c>
      <c r="AG27" s="247">
        <v>0</v>
      </c>
      <c r="AH27" s="247">
        <v>0</v>
      </c>
      <c r="AI27" s="247">
        <v>0</v>
      </c>
      <c r="AJ27" s="249">
        <f t="shared" si="0"/>
        <v>0</v>
      </c>
    </row>
    <row r="28" spans="3:36">
      <c r="C28" s="345" t="s">
        <v>87</v>
      </c>
      <c r="D28" s="345" t="s">
        <v>148</v>
      </c>
      <c r="E28" s="243" t="s">
        <v>479</v>
      </c>
      <c r="F28" s="243" t="s">
        <v>498</v>
      </c>
      <c r="G28" s="244">
        <v>0</v>
      </c>
      <c r="H28" s="244">
        <v>0</v>
      </c>
      <c r="I28" s="244">
        <v>0</v>
      </c>
      <c r="J28" s="244">
        <v>0</v>
      </c>
      <c r="K28" s="244">
        <v>0</v>
      </c>
      <c r="L28" s="244">
        <v>0</v>
      </c>
      <c r="M28" s="244">
        <v>367291</v>
      </c>
      <c r="N28" s="244">
        <v>0</v>
      </c>
      <c r="O28" s="244">
        <v>18426</v>
      </c>
      <c r="P28" s="244">
        <v>0</v>
      </c>
      <c r="Q28" s="244">
        <v>0</v>
      </c>
      <c r="R28" s="244">
        <v>0</v>
      </c>
      <c r="S28" s="244">
        <v>0</v>
      </c>
      <c r="T28" s="244">
        <v>57985</v>
      </c>
      <c r="U28" s="244">
        <v>0</v>
      </c>
      <c r="V28" s="244">
        <v>0</v>
      </c>
      <c r="W28" s="244">
        <v>0</v>
      </c>
      <c r="X28" s="244">
        <v>0</v>
      </c>
      <c r="Y28" s="244">
        <v>0</v>
      </c>
      <c r="Z28" s="244">
        <v>0</v>
      </c>
      <c r="AA28" s="244">
        <v>0</v>
      </c>
      <c r="AB28" s="244">
        <v>0</v>
      </c>
      <c r="AC28" s="244">
        <v>0</v>
      </c>
      <c r="AD28" s="244">
        <v>0</v>
      </c>
      <c r="AE28" s="244">
        <v>0</v>
      </c>
      <c r="AF28" s="244">
        <v>0</v>
      </c>
      <c r="AG28" s="244">
        <v>0</v>
      </c>
      <c r="AH28" s="244">
        <v>0</v>
      </c>
      <c r="AI28" s="244">
        <v>0</v>
      </c>
      <c r="AJ28" s="255">
        <f t="shared" si="0"/>
        <v>443702</v>
      </c>
    </row>
    <row r="29" spans="3:36">
      <c r="C29" s="345"/>
      <c r="D29" s="345"/>
      <c r="E29" s="243" t="s">
        <v>480</v>
      </c>
      <c r="F29" s="243" t="s">
        <v>498</v>
      </c>
      <c r="G29" s="244">
        <v>0</v>
      </c>
      <c r="H29" s="244">
        <v>0</v>
      </c>
      <c r="I29" s="244">
        <v>202429</v>
      </c>
      <c r="J29" s="244">
        <v>0</v>
      </c>
      <c r="K29" s="244">
        <v>28629</v>
      </c>
      <c r="L29" s="244">
        <v>0</v>
      </c>
      <c r="M29" s="244">
        <v>37374</v>
      </c>
      <c r="N29" s="244">
        <v>0</v>
      </c>
      <c r="O29" s="244">
        <v>0</v>
      </c>
      <c r="P29" s="244">
        <v>0</v>
      </c>
      <c r="Q29" s="244">
        <v>0</v>
      </c>
      <c r="R29" s="244">
        <v>0</v>
      </c>
      <c r="S29" s="244">
        <v>0</v>
      </c>
      <c r="T29" s="244">
        <v>0</v>
      </c>
      <c r="U29" s="244">
        <v>5729</v>
      </c>
      <c r="V29" s="244">
        <v>0</v>
      </c>
      <c r="W29" s="244">
        <v>0</v>
      </c>
      <c r="X29" s="244">
        <v>0</v>
      </c>
      <c r="Y29" s="244">
        <v>0</v>
      </c>
      <c r="Z29" s="244">
        <v>0</v>
      </c>
      <c r="AA29" s="244">
        <v>28689</v>
      </c>
      <c r="AB29" s="244">
        <v>0</v>
      </c>
      <c r="AC29" s="244">
        <v>0</v>
      </c>
      <c r="AD29" s="244">
        <v>0</v>
      </c>
      <c r="AE29" s="244">
        <v>0</v>
      </c>
      <c r="AF29" s="244">
        <v>0</v>
      </c>
      <c r="AG29" s="244">
        <v>0</v>
      </c>
      <c r="AH29" s="244">
        <v>0</v>
      </c>
      <c r="AI29" s="244">
        <v>165449</v>
      </c>
      <c r="AJ29" s="255">
        <f t="shared" si="0"/>
        <v>468299</v>
      </c>
    </row>
    <row r="30" spans="3:36">
      <c r="C30" s="345"/>
      <c r="D30" s="345"/>
      <c r="E30" s="243" t="s">
        <v>463</v>
      </c>
      <c r="F30" s="243" t="s">
        <v>498</v>
      </c>
      <c r="G30" s="244">
        <v>0</v>
      </c>
      <c r="H30" s="244">
        <v>0</v>
      </c>
      <c r="I30" s="244">
        <v>502814</v>
      </c>
      <c r="J30" s="244">
        <v>0</v>
      </c>
      <c r="K30" s="244">
        <v>605371</v>
      </c>
      <c r="L30" s="244">
        <v>0</v>
      </c>
      <c r="M30" s="244">
        <v>2524396</v>
      </c>
      <c r="N30" s="244">
        <v>0</v>
      </c>
      <c r="O30" s="244">
        <v>92122</v>
      </c>
      <c r="P30" s="244">
        <v>0</v>
      </c>
      <c r="Q30" s="244">
        <v>0</v>
      </c>
      <c r="R30" s="244">
        <v>0</v>
      </c>
      <c r="S30" s="244">
        <v>0</v>
      </c>
      <c r="T30" s="244">
        <v>294952</v>
      </c>
      <c r="U30" s="244">
        <v>382</v>
      </c>
      <c r="V30" s="244">
        <v>0</v>
      </c>
      <c r="W30" s="244">
        <v>0</v>
      </c>
      <c r="X30" s="244">
        <v>0</v>
      </c>
      <c r="Y30" s="244">
        <v>0</v>
      </c>
      <c r="Z30" s="244">
        <v>0</v>
      </c>
      <c r="AA30" s="244">
        <v>114393</v>
      </c>
      <c r="AB30" s="244">
        <v>0</v>
      </c>
      <c r="AC30" s="244">
        <v>0</v>
      </c>
      <c r="AD30" s="244">
        <v>0</v>
      </c>
      <c r="AE30" s="244">
        <v>0</v>
      </c>
      <c r="AF30" s="244">
        <v>0</v>
      </c>
      <c r="AG30" s="244">
        <v>0</v>
      </c>
      <c r="AH30" s="244">
        <v>0</v>
      </c>
      <c r="AI30" s="244">
        <v>83798</v>
      </c>
      <c r="AJ30" s="255">
        <f t="shared" si="0"/>
        <v>4218228</v>
      </c>
    </row>
    <row r="31" spans="3:36">
      <c r="C31" s="345"/>
      <c r="D31" s="345"/>
      <c r="E31" s="243" t="s">
        <v>477</v>
      </c>
      <c r="F31" s="243" t="s">
        <v>498</v>
      </c>
      <c r="G31" s="244">
        <v>0</v>
      </c>
      <c r="H31" s="244">
        <v>0</v>
      </c>
      <c r="I31" s="244">
        <v>0</v>
      </c>
      <c r="J31" s="244">
        <v>0</v>
      </c>
      <c r="K31" s="244">
        <v>0</v>
      </c>
      <c r="L31" s="244">
        <v>0</v>
      </c>
      <c r="M31" s="244">
        <v>918216</v>
      </c>
      <c r="N31" s="244">
        <v>0</v>
      </c>
      <c r="O31" s="244">
        <v>46061</v>
      </c>
      <c r="P31" s="244">
        <v>0</v>
      </c>
      <c r="Q31" s="244">
        <v>0</v>
      </c>
      <c r="R31" s="244">
        <v>0</v>
      </c>
      <c r="S31" s="244">
        <v>0</v>
      </c>
      <c r="T31" s="244">
        <v>144962</v>
      </c>
      <c r="U31" s="244">
        <v>0</v>
      </c>
      <c r="V31" s="244">
        <v>0</v>
      </c>
      <c r="W31" s="244">
        <v>0</v>
      </c>
      <c r="X31" s="244">
        <v>0</v>
      </c>
      <c r="Y31" s="244">
        <v>0</v>
      </c>
      <c r="Z31" s="244">
        <v>0</v>
      </c>
      <c r="AA31" s="244">
        <v>0</v>
      </c>
      <c r="AB31" s="244">
        <v>0</v>
      </c>
      <c r="AC31" s="244">
        <v>0</v>
      </c>
      <c r="AD31" s="244">
        <v>0</v>
      </c>
      <c r="AE31" s="244">
        <v>0</v>
      </c>
      <c r="AF31" s="244">
        <v>0</v>
      </c>
      <c r="AG31" s="244">
        <v>0</v>
      </c>
      <c r="AH31" s="244">
        <v>0</v>
      </c>
      <c r="AI31" s="244">
        <v>0</v>
      </c>
      <c r="AJ31" s="255">
        <f t="shared" si="0"/>
        <v>1109239</v>
      </c>
    </row>
    <row r="32" spans="3:36">
      <c r="C32" s="345"/>
      <c r="D32" s="345"/>
      <c r="E32" s="243" t="s">
        <v>478</v>
      </c>
      <c r="F32" s="243" t="s">
        <v>498</v>
      </c>
      <c r="G32" s="244">
        <v>0</v>
      </c>
      <c r="H32" s="244">
        <v>0</v>
      </c>
      <c r="I32" s="244">
        <v>0</v>
      </c>
      <c r="J32" s="244">
        <v>0</v>
      </c>
      <c r="K32" s="244">
        <v>0</v>
      </c>
      <c r="L32" s="244">
        <v>0</v>
      </c>
      <c r="M32" s="244">
        <v>0</v>
      </c>
      <c r="N32" s="244">
        <v>0</v>
      </c>
      <c r="O32" s="244">
        <v>0</v>
      </c>
      <c r="P32" s="244">
        <v>0</v>
      </c>
      <c r="Q32" s="244">
        <v>0</v>
      </c>
      <c r="R32" s="244">
        <v>0</v>
      </c>
      <c r="S32" s="244">
        <v>0</v>
      </c>
      <c r="T32" s="244">
        <v>0</v>
      </c>
      <c r="U32" s="244">
        <v>0</v>
      </c>
      <c r="V32" s="244">
        <v>0</v>
      </c>
      <c r="W32" s="244">
        <v>0</v>
      </c>
      <c r="X32" s="244">
        <v>0</v>
      </c>
      <c r="Y32" s="244">
        <v>0</v>
      </c>
      <c r="Z32" s="244">
        <v>0</v>
      </c>
      <c r="AA32" s="244">
        <v>0</v>
      </c>
      <c r="AB32" s="244">
        <v>0</v>
      </c>
      <c r="AC32" s="244">
        <v>0</v>
      </c>
      <c r="AD32" s="244">
        <v>0</v>
      </c>
      <c r="AE32" s="244">
        <v>0</v>
      </c>
      <c r="AF32" s="244">
        <v>0</v>
      </c>
      <c r="AG32" s="244">
        <v>0</v>
      </c>
      <c r="AH32" s="244">
        <v>0</v>
      </c>
      <c r="AI32" s="244">
        <v>0</v>
      </c>
      <c r="AJ32" s="255">
        <f t="shared" si="0"/>
        <v>0</v>
      </c>
    </row>
    <row r="33" spans="3:36">
      <c r="C33" s="345"/>
      <c r="D33" s="345"/>
      <c r="E33" s="243" t="s">
        <v>476</v>
      </c>
      <c r="F33" s="243" t="s">
        <v>498</v>
      </c>
      <c r="G33" s="244">
        <v>0</v>
      </c>
      <c r="H33" s="244">
        <v>0</v>
      </c>
      <c r="I33" s="244">
        <v>0</v>
      </c>
      <c r="J33" s="244">
        <v>0</v>
      </c>
      <c r="K33" s="244">
        <v>0</v>
      </c>
      <c r="L33" s="244">
        <v>0</v>
      </c>
      <c r="M33" s="244">
        <v>0</v>
      </c>
      <c r="N33" s="244">
        <v>0</v>
      </c>
      <c r="O33" s="244">
        <v>0</v>
      </c>
      <c r="P33" s="244">
        <v>0</v>
      </c>
      <c r="Q33" s="244">
        <v>0</v>
      </c>
      <c r="R33" s="244">
        <v>0</v>
      </c>
      <c r="S33" s="244">
        <v>0</v>
      </c>
      <c r="T33" s="244">
        <v>0</v>
      </c>
      <c r="U33" s="244">
        <v>0</v>
      </c>
      <c r="V33" s="244">
        <v>0</v>
      </c>
      <c r="W33" s="244">
        <v>0</v>
      </c>
      <c r="X33" s="244">
        <v>0</v>
      </c>
      <c r="Y33" s="244">
        <v>0</v>
      </c>
      <c r="Z33" s="244">
        <v>0</v>
      </c>
      <c r="AA33" s="244">
        <v>0</v>
      </c>
      <c r="AB33" s="244">
        <v>0</v>
      </c>
      <c r="AC33" s="244">
        <v>0</v>
      </c>
      <c r="AD33" s="244">
        <v>0</v>
      </c>
      <c r="AE33" s="244">
        <v>0</v>
      </c>
      <c r="AF33" s="244">
        <v>0</v>
      </c>
      <c r="AG33" s="244">
        <v>0</v>
      </c>
      <c r="AH33" s="244">
        <v>0</v>
      </c>
      <c r="AI33" s="244">
        <v>0</v>
      </c>
      <c r="AJ33" s="255">
        <f t="shared" si="0"/>
        <v>0</v>
      </c>
    </row>
    <row r="34" spans="3:36">
      <c r="C34" s="245" t="s">
        <v>88</v>
      </c>
      <c r="D34" s="246" t="s">
        <v>495</v>
      </c>
      <c r="E34" s="245" t="s">
        <v>462</v>
      </c>
      <c r="F34" s="253" t="s">
        <v>498</v>
      </c>
      <c r="G34" s="247">
        <v>0</v>
      </c>
      <c r="H34" s="247">
        <v>0</v>
      </c>
      <c r="I34" s="247">
        <v>3586081</v>
      </c>
      <c r="J34" s="247">
        <v>1082116</v>
      </c>
      <c r="K34" s="247">
        <v>5357001</v>
      </c>
      <c r="L34" s="247">
        <v>0</v>
      </c>
      <c r="M34" s="247">
        <v>13487</v>
      </c>
      <c r="N34" s="247">
        <v>0</v>
      </c>
      <c r="O34" s="247">
        <v>0</v>
      </c>
      <c r="P34" s="247">
        <v>0</v>
      </c>
      <c r="Q34" s="247">
        <v>0</v>
      </c>
      <c r="R34" s="247">
        <v>0</v>
      </c>
      <c r="S34" s="247">
        <v>0</v>
      </c>
      <c r="T34" s="247">
        <v>22435</v>
      </c>
      <c r="U34" s="247">
        <v>0</v>
      </c>
      <c r="V34" s="247">
        <v>0</v>
      </c>
      <c r="W34" s="247">
        <v>0</v>
      </c>
      <c r="X34" s="247">
        <v>0</v>
      </c>
      <c r="Y34" s="247">
        <v>0</v>
      </c>
      <c r="Z34" s="247">
        <v>0</v>
      </c>
      <c r="AA34" s="247">
        <v>0</v>
      </c>
      <c r="AB34" s="247">
        <v>0</v>
      </c>
      <c r="AC34" s="247">
        <v>0</v>
      </c>
      <c r="AD34" s="247">
        <v>0</v>
      </c>
      <c r="AE34" s="247">
        <v>0</v>
      </c>
      <c r="AF34" s="247">
        <v>0</v>
      </c>
      <c r="AG34" s="247">
        <v>0</v>
      </c>
      <c r="AH34" s="247">
        <v>0</v>
      </c>
      <c r="AI34" s="247">
        <v>3644900</v>
      </c>
      <c r="AJ34" s="249">
        <f t="shared" si="0"/>
        <v>13706020</v>
      </c>
    </row>
    <row r="35" spans="3:36">
      <c r="C35" s="243" t="s">
        <v>92</v>
      </c>
      <c r="D35" s="248" t="s">
        <v>152</v>
      </c>
      <c r="E35" s="243" t="s">
        <v>485</v>
      </c>
      <c r="F35" s="243" t="s">
        <v>499</v>
      </c>
      <c r="G35" s="244">
        <v>0</v>
      </c>
      <c r="H35" s="244">
        <v>0</v>
      </c>
      <c r="I35" s="244">
        <v>0</v>
      </c>
      <c r="J35" s="244">
        <v>0</v>
      </c>
      <c r="K35" s="244">
        <v>0</v>
      </c>
      <c r="L35" s="244">
        <v>0</v>
      </c>
      <c r="M35" s="244">
        <v>0</v>
      </c>
      <c r="N35" s="244">
        <v>0</v>
      </c>
      <c r="O35" s="244">
        <v>0</v>
      </c>
      <c r="P35" s="244">
        <v>0</v>
      </c>
      <c r="Q35" s="244">
        <v>0</v>
      </c>
      <c r="R35" s="244">
        <v>0</v>
      </c>
      <c r="S35" s="244">
        <v>0</v>
      </c>
      <c r="T35" s="244">
        <v>0</v>
      </c>
      <c r="U35" s="244">
        <v>0</v>
      </c>
      <c r="V35" s="244">
        <v>0</v>
      </c>
      <c r="W35" s="244">
        <v>0</v>
      </c>
      <c r="X35" s="244">
        <v>0</v>
      </c>
      <c r="Y35" s="244">
        <v>0</v>
      </c>
      <c r="Z35" s="244">
        <v>0</v>
      </c>
      <c r="AA35" s="244">
        <v>0</v>
      </c>
      <c r="AB35" s="244">
        <v>0</v>
      </c>
      <c r="AC35" s="244">
        <v>0</v>
      </c>
      <c r="AD35" s="244">
        <v>0</v>
      </c>
      <c r="AE35" s="244">
        <v>0</v>
      </c>
      <c r="AF35" s="244">
        <v>0</v>
      </c>
      <c r="AG35" s="244">
        <v>0</v>
      </c>
      <c r="AH35" s="244">
        <v>0</v>
      </c>
      <c r="AI35" s="244">
        <v>0</v>
      </c>
      <c r="AJ35" s="255">
        <f t="shared" si="0"/>
        <v>0</v>
      </c>
    </row>
    <row r="36" spans="3:36">
      <c r="C36" s="245" t="s">
        <v>96</v>
      </c>
      <c r="D36" s="246" t="s">
        <v>494</v>
      </c>
      <c r="E36" s="245" t="s">
        <v>458</v>
      </c>
      <c r="F36" s="253" t="s">
        <v>498</v>
      </c>
      <c r="G36" s="247">
        <v>0</v>
      </c>
      <c r="H36" s="247">
        <v>0</v>
      </c>
      <c r="I36" s="247">
        <v>0</v>
      </c>
      <c r="J36" s="247">
        <v>0</v>
      </c>
      <c r="K36" s="247">
        <v>0</v>
      </c>
      <c r="L36" s="247">
        <v>0</v>
      </c>
      <c r="M36" s="247">
        <v>0</v>
      </c>
      <c r="N36" s="247">
        <v>0</v>
      </c>
      <c r="O36" s="247">
        <v>0</v>
      </c>
      <c r="P36" s="247">
        <v>0</v>
      </c>
      <c r="Q36" s="247">
        <v>0</v>
      </c>
      <c r="R36" s="247">
        <v>0</v>
      </c>
      <c r="S36" s="247">
        <v>0</v>
      </c>
      <c r="T36" s="247">
        <v>0</v>
      </c>
      <c r="U36" s="247">
        <v>0</v>
      </c>
      <c r="V36" s="247">
        <v>0</v>
      </c>
      <c r="W36" s="247">
        <v>0</v>
      </c>
      <c r="X36" s="247">
        <v>0</v>
      </c>
      <c r="Y36" s="247">
        <v>0</v>
      </c>
      <c r="Z36" s="247">
        <v>0</v>
      </c>
      <c r="AA36" s="247">
        <v>0</v>
      </c>
      <c r="AB36" s="247">
        <v>0</v>
      </c>
      <c r="AC36" s="247">
        <v>0</v>
      </c>
      <c r="AD36" s="247">
        <v>0</v>
      </c>
      <c r="AE36" s="247">
        <v>0</v>
      </c>
      <c r="AF36" s="247">
        <v>296231</v>
      </c>
      <c r="AG36" s="247">
        <v>10260495</v>
      </c>
      <c r="AH36" s="247">
        <v>0</v>
      </c>
      <c r="AI36" s="247">
        <v>0</v>
      </c>
      <c r="AJ36" s="249">
        <f t="shared" si="0"/>
        <v>10556726</v>
      </c>
    </row>
    <row r="37" spans="3:36">
      <c r="C37" s="345" t="s">
        <v>103</v>
      </c>
      <c r="D37" s="345" t="s">
        <v>493</v>
      </c>
      <c r="E37" s="243" t="s">
        <v>448</v>
      </c>
      <c r="F37" s="243" t="s">
        <v>498</v>
      </c>
      <c r="G37" s="244">
        <v>0</v>
      </c>
      <c r="H37" s="244">
        <v>0</v>
      </c>
      <c r="I37" s="244">
        <v>3351223</v>
      </c>
      <c r="J37" s="244">
        <v>0</v>
      </c>
      <c r="K37" s="244">
        <v>1520029</v>
      </c>
      <c r="L37" s="244">
        <v>0</v>
      </c>
      <c r="M37" s="244">
        <v>1898746</v>
      </c>
      <c r="N37" s="244">
        <v>0</v>
      </c>
      <c r="O37" s="244">
        <v>0</v>
      </c>
      <c r="P37" s="244">
        <v>0</v>
      </c>
      <c r="Q37" s="244">
        <v>0</v>
      </c>
      <c r="R37" s="244">
        <v>0</v>
      </c>
      <c r="S37" s="244">
        <v>0</v>
      </c>
      <c r="T37" s="244">
        <v>0</v>
      </c>
      <c r="U37" s="244">
        <v>0</v>
      </c>
      <c r="V37" s="244">
        <v>0</v>
      </c>
      <c r="W37" s="244">
        <v>0</v>
      </c>
      <c r="X37" s="244">
        <v>0</v>
      </c>
      <c r="Y37" s="244">
        <v>0</v>
      </c>
      <c r="Z37" s="244">
        <v>0</v>
      </c>
      <c r="AA37" s="244">
        <v>0</v>
      </c>
      <c r="AB37" s="244">
        <v>0</v>
      </c>
      <c r="AC37" s="244">
        <v>0</v>
      </c>
      <c r="AD37" s="244">
        <v>0</v>
      </c>
      <c r="AE37" s="244">
        <v>0</v>
      </c>
      <c r="AF37" s="244">
        <v>0</v>
      </c>
      <c r="AG37" s="244">
        <v>0</v>
      </c>
      <c r="AH37" s="244">
        <v>0</v>
      </c>
      <c r="AI37" s="244">
        <v>0</v>
      </c>
      <c r="AJ37" s="255">
        <f t="shared" si="0"/>
        <v>6769998</v>
      </c>
    </row>
    <row r="38" spans="3:36">
      <c r="C38" s="345"/>
      <c r="D38" s="345"/>
      <c r="E38" s="243" t="s">
        <v>449</v>
      </c>
      <c r="F38" s="243" t="s">
        <v>498</v>
      </c>
      <c r="G38" s="244">
        <v>0</v>
      </c>
      <c r="H38" s="244">
        <v>0</v>
      </c>
      <c r="I38" s="244">
        <v>6608242</v>
      </c>
      <c r="J38" s="244">
        <v>0</v>
      </c>
      <c r="K38" s="244">
        <v>0</v>
      </c>
      <c r="L38" s="244">
        <v>0</v>
      </c>
      <c r="M38" s="244">
        <v>0</v>
      </c>
      <c r="N38" s="244">
        <v>0</v>
      </c>
      <c r="O38" s="244">
        <v>0</v>
      </c>
      <c r="P38" s="244">
        <v>0</v>
      </c>
      <c r="Q38" s="244">
        <v>0</v>
      </c>
      <c r="R38" s="244">
        <v>0</v>
      </c>
      <c r="S38" s="244">
        <v>0</v>
      </c>
      <c r="T38" s="244">
        <v>0</v>
      </c>
      <c r="U38" s="244">
        <v>0</v>
      </c>
      <c r="V38" s="244">
        <v>0</v>
      </c>
      <c r="W38" s="244">
        <v>0</v>
      </c>
      <c r="X38" s="244">
        <v>0</v>
      </c>
      <c r="Y38" s="244">
        <v>0</v>
      </c>
      <c r="Z38" s="244">
        <v>0</v>
      </c>
      <c r="AA38" s="244">
        <v>0</v>
      </c>
      <c r="AB38" s="244">
        <v>0</v>
      </c>
      <c r="AC38" s="244">
        <v>0</v>
      </c>
      <c r="AD38" s="244">
        <v>0</v>
      </c>
      <c r="AE38" s="244">
        <v>0</v>
      </c>
      <c r="AF38" s="244">
        <v>0</v>
      </c>
      <c r="AG38" s="244">
        <v>0</v>
      </c>
      <c r="AH38" s="244">
        <v>0</v>
      </c>
      <c r="AI38" s="244">
        <v>0</v>
      </c>
      <c r="AJ38" s="255">
        <f t="shared" si="0"/>
        <v>6608242</v>
      </c>
    </row>
    <row r="39" spans="3:36">
      <c r="C39" s="344" t="s">
        <v>107</v>
      </c>
      <c r="D39" s="344" t="s">
        <v>492</v>
      </c>
      <c r="E39" s="245" t="s">
        <v>450</v>
      </c>
      <c r="F39" s="245" t="s">
        <v>344</v>
      </c>
      <c r="G39" s="247">
        <v>0</v>
      </c>
      <c r="H39" s="247">
        <v>0</v>
      </c>
      <c r="I39" s="247">
        <v>0</v>
      </c>
      <c r="J39" s="247">
        <v>0</v>
      </c>
      <c r="K39" s="247">
        <v>0</v>
      </c>
      <c r="L39" s="247">
        <v>0</v>
      </c>
      <c r="M39" s="247">
        <v>0</v>
      </c>
      <c r="N39" s="247">
        <v>0</v>
      </c>
      <c r="O39" s="247">
        <v>0</v>
      </c>
      <c r="P39" s="247">
        <v>0</v>
      </c>
      <c r="Q39" s="247">
        <v>0</v>
      </c>
      <c r="R39" s="247">
        <v>288218716</v>
      </c>
      <c r="S39" s="247">
        <v>0</v>
      </c>
      <c r="T39" s="247">
        <v>0</v>
      </c>
      <c r="U39" s="247">
        <v>0</v>
      </c>
      <c r="V39" s="247">
        <v>0</v>
      </c>
      <c r="W39" s="247">
        <v>0</v>
      </c>
      <c r="X39" s="247">
        <v>0</v>
      </c>
      <c r="Y39" s="247">
        <v>0</v>
      </c>
      <c r="Z39" s="247">
        <v>0</v>
      </c>
      <c r="AA39" s="247">
        <v>0</v>
      </c>
      <c r="AB39" s="247">
        <v>0</v>
      </c>
      <c r="AC39" s="247">
        <v>0</v>
      </c>
      <c r="AD39" s="247">
        <v>0</v>
      </c>
      <c r="AE39" s="247">
        <v>0</v>
      </c>
      <c r="AF39" s="247">
        <v>0</v>
      </c>
      <c r="AG39" s="247">
        <v>0</v>
      </c>
      <c r="AH39" s="247">
        <v>0</v>
      </c>
      <c r="AI39" s="247">
        <v>0</v>
      </c>
      <c r="AJ39" s="249">
        <f t="shared" si="0"/>
        <v>288218716</v>
      </c>
    </row>
    <row r="40" spans="3:36">
      <c r="C40" s="344"/>
      <c r="D40" s="344"/>
      <c r="E40" s="245" t="s">
        <v>451</v>
      </c>
      <c r="F40" s="245" t="s">
        <v>344</v>
      </c>
      <c r="G40" s="247">
        <v>0</v>
      </c>
      <c r="H40" s="247">
        <v>0</v>
      </c>
      <c r="I40" s="247">
        <v>0</v>
      </c>
      <c r="J40" s="247">
        <v>0</v>
      </c>
      <c r="K40" s="247">
        <v>0</v>
      </c>
      <c r="L40" s="247">
        <v>0</v>
      </c>
      <c r="M40" s="247">
        <v>0</v>
      </c>
      <c r="N40" s="247">
        <v>0</v>
      </c>
      <c r="O40" s="247">
        <v>0</v>
      </c>
      <c r="P40" s="247">
        <v>0</v>
      </c>
      <c r="Q40" s="247">
        <v>0</v>
      </c>
      <c r="R40" s="247">
        <v>236823559</v>
      </c>
      <c r="S40" s="247">
        <v>0</v>
      </c>
      <c r="T40" s="247">
        <v>0</v>
      </c>
      <c r="U40" s="247">
        <v>0</v>
      </c>
      <c r="V40" s="247">
        <v>0</v>
      </c>
      <c r="W40" s="247">
        <v>0</v>
      </c>
      <c r="X40" s="247">
        <v>0</v>
      </c>
      <c r="Y40" s="247">
        <v>0</v>
      </c>
      <c r="Z40" s="247">
        <v>0</v>
      </c>
      <c r="AA40" s="247">
        <v>0</v>
      </c>
      <c r="AB40" s="247">
        <v>0</v>
      </c>
      <c r="AC40" s="247">
        <v>0</v>
      </c>
      <c r="AD40" s="247">
        <v>0</v>
      </c>
      <c r="AE40" s="247">
        <v>0</v>
      </c>
      <c r="AF40" s="247">
        <v>0</v>
      </c>
      <c r="AG40" s="247">
        <v>0</v>
      </c>
      <c r="AH40" s="247">
        <v>0</v>
      </c>
      <c r="AI40" s="247">
        <v>0</v>
      </c>
      <c r="AJ40" s="249">
        <f t="shared" si="0"/>
        <v>236823559</v>
      </c>
    </row>
    <row r="41" spans="3:36">
      <c r="C41" s="346" t="s">
        <v>491</v>
      </c>
      <c r="D41" s="346"/>
      <c r="E41" s="346"/>
      <c r="F41" s="242"/>
      <c r="G41" s="249">
        <v>7727788</v>
      </c>
      <c r="H41" s="249">
        <v>0</v>
      </c>
      <c r="I41" s="249">
        <v>66664126</v>
      </c>
      <c r="J41" s="249">
        <v>29174116</v>
      </c>
      <c r="K41" s="249">
        <v>20018550</v>
      </c>
      <c r="L41" s="249">
        <v>52802</v>
      </c>
      <c r="M41" s="249">
        <v>30441325</v>
      </c>
      <c r="N41" s="249">
        <v>759054</v>
      </c>
      <c r="O41" s="249">
        <v>4882577</v>
      </c>
      <c r="P41" s="249">
        <v>0</v>
      </c>
      <c r="Q41" s="249">
        <v>0</v>
      </c>
      <c r="R41" s="249">
        <v>525042275</v>
      </c>
      <c r="S41" s="249">
        <v>260494</v>
      </c>
      <c r="T41" s="249">
        <v>3277775</v>
      </c>
      <c r="U41" s="249">
        <v>459948</v>
      </c>
      <c r="V41" s="249">
        <v>264447</v>
      </c>
      <c r="W41" s="249">
        <v>56838</v>
      </c>
      <c r="X41" s="249">
        <v>1526632</v>
      </c>
      <c r="Y41" s="249">
        <v>210077</v>
      </c>
      <c r="Z41" s="249">
        <v>144955</v>
      </c>
      <c r="AA41" s="249">
        <v>473907</v>
      </c>
      <c r="AB41" s="249">
        <v>48848</v>
      </c>
      <c r="AC41" s="249">
        <v>10910</v>
      </c>
      <c r="AD41" s="249">
        <v>7848</v>
      </c>
      <c r="AE41" s="249">
        <v>0</v>
      </c>
      <c r="AF41" s="249">
        <v>21706446</v>
      </c>
      <c r="AG41" s="249">
        <v>10260495</v>
      </c>
      <c r="AH41" s="249">
        <v>279509</v>
      </c>
      <c r="AI41" s="249">
        <v>63826122</v>
      </c>
      <c r="AJ41" s="249">
        <f t="shared" si="0"/>
        <v>787577864</v>
      </c>
    </row>
    <row r="43" spans="3:36">
      <c r="AJ43" s="240"/>
    </row>
  </sheetData>
  <mergeCells count="15">
    <mergeCell ref="C41:E41"/>
    <mergeCell ref="C4:C8"/>
    <mergeCell ref="D4:D8"/>
    <mergeCell ref="C10:C13"/>
    <mergeCell ref="D10:D13"/>
    <mergeCell ref="C14:C16"/>
    <mergeCell ref="D14:D16"/>
    <mergeCell ref="C17:C26"/>
    <mergeCell ref="D17:D26"/>
    <mergeCell ref="C28:C33"/>
    <mergeCell ref="D28:D33"/>
    <mergeCell ref="C37:C38"/>
    <mergeCell ref="D37:D38"/>
    <mergeCell ref="C39:C40"/>
    <mergeCell ref="D39:D4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C2:AG32"/>
  <sheetViews>
    <sheetView topLeftCell="V12" workbookViewId="0">
      <selection activeCell="D32" sqref="D32:AG32"/>
    </sheetView>
  </sheetViews>
  <sheetFormatPr baseColWidth="10" defaultColWidth="9" defaultRowHeight="15.75"/>
  <cols>
    <col min="3" max="3" width="31.625" bestFit="1" customWidth="1"/>
    <col min="4" max="5" width="9.125" bestFit="1" customWidth="1"/>
    <col min="6" max="6" width="10.875" bestFit="1" customWidth="1"/>
    <col min="7" max="8" width="9.875" bestFit="1" customWidth="1"/>
    <col min="9" max="9" width="9.125" bestFit="1" customWidth="1"/>
    <col min="10" max="10" width="9.875" bestFit="1" customWidth="1"/>
    <col min="11" max="12" width="8.375" bestFit="1" customWidth="1"/>
    <col min="13" max="13" width="9" bestFit="1" customWidth="1"/>
    <col min="14" max="14" width="9.125" bestFit="1" customWidth="1"/>
    <col min="15" max="15" width="11.875" bestFit="1" customWidth="1"/>
    <col min="16" max="18" width="9.125" bestFit="1" customWidth="1"/>
    <col min="19" max="19" width="9.875" bestFit="1" customWidth="1"/>
    <col min="20" max="20" width="8.875" bestFit="1" customWidth="1"/>
    <col min="21" max="21" width="8.625" bestFit="1" customWidth="1"/>
    <col min="22" max="22" width="9.125" bestFit="1" customWidth="1"/>
    <col min="23" max="23" width="7.375" bestFit="1" customWidth="1"/>
    <col min="24" max="24" width="8.75" bestFit="1" customWidth="1"/>
    <col min="25" max="25" width="9.125" bestFit="1" customWidth="1"/>
    <col min="26" max="26" width="7.375" bestFit="1" customWidth="1"/>
    <col min="27" max="27" width="8.375" bestFit="1" customWidth="1"/>
    <col min="28" max="28" width="6.375" bestFit="1" customWidth="1"/>
    <col min="29" max="29" width="9" bestFit="1" customWidth="1"/>
    <col min="30" max="30" width="10.875" bestFit="1" customWidth="1"/>
    <col min="31" max="31" width="9.875" bestFit="1" customWidth="1"/>
    <col min="32" max="32" width="9" bestFit="1" customWidth="1"/>
    <col min="33" max="33" width="10.875" bestFit="1" customWidth="1"/>
  </cols>
  <sheetData>
    <row r="2" spans="3:33" ht="141.75">
      <c r="C2" t="s">
        <v>580</v>
      </c>
      <c r="D2" s="161" t="s">
        <v>505</v>
      </c>
      <c r="E2" s="161" t="s">
        <v>514</v>
      </c>
      <c r="F2" s="161" t="s">
        <v>350</v>
      </c>
      <c r="G2" s="161" t="s">
        <v>354</v>
      </c>
      <c r="H2" s="161" t="s">
        <v>506</v>
      </c>
      <c r="I2" s="161" t="s">
        <v>356</v>
      </c>
      <c r="J2" s="161" t="s">
        <v>357</v>
      </c>
      <c r="K2" s="161" t="s">
        <v>361</v>
      </c>
      <c r="L2" s="161" t="s">
        <v>364</v>
      </c>
      <c r="M2" s="161" t="s">
        <v>366</v>
      </c>
      <c r="N2" s="161" t="s">
        <v>367</v>
      </c>
      <c r="O2" s="161" t="s">
        <v>368</v>
      </c>
      <c r="P2" s="161" t="s">
        <v>370</v>
      </c>
      <c r="Q2" s="161" t="s">
        <v>512</v>
      </c>
      <c r="R2" s="161" t="s">
        <v>508</v>
      </c>
      <c r="S2" s="161" t="s">
        <v>576</v>
      </c>
      <c r="T2" s="161" t="s">
        <v>513</v>
      </c>
      <c r="U2" s="161" t="s">
        <v>509</v>
      </c>
      <c r="V2" s="161" t="s">
        <v>577</v>
      </c>
      <c r="W2" s="161" t="s">
        <v>578</v>
      </c>
      <c r="X2" s="161" t="s">
        <v>389</v>
      </c>
      <c r="Y2" s="161" t="s">
        <v>391</v>
      </c>
      <c r="Z2" s="161" t="s">
        <v>390</v>
      </c>
      <c r="AA2" s="161" t="s">
        <v>393</v>
      </c>
      <c r="AB2" s="161" t="s">
        <v>579</v>
      </c>
      <c r="AC2" s="161" t="s">
        <v>387</v>
      </c>
      <c r="AD2" s="161" t="s">
        <v>511</v>
      </c>
      <c r="AE2" s="161" t="s">
        <v>507</v>
      </c>
      <c r="AF2" s="161" t="s">
        <v>404</v>
      </c>
      <c r="AG2" s="162" t="s">
        <v>510</v>
      </c>
    </row>
    <row r="3" spans="3:33">
      <c r="C3" s="253" t="s">
        <v>453</v>
      </c>
      <c r="D3" s="307">
        <f>VLOOKUP(C3,'[1]C (1)'!$C$6:$K$46,9,0)</f>
        <v>0</v>
      </c>
      <c r="E3" s="307">
        <f>VLOOKUP(C3,'[1]C (2)'!$C$6:$K$46,9,0)</f>
        <v>0</v>
      </c>
      <c r="F3" s="307">
        <f>VLOOKUP(C3,'[1]C (3)'!$C$6:$K$46,9,0)</f>
        <v>4668734</v>
      </c>
      <c r="G3" s="307">
        <f>VLOOKUP(C3,'[1]C (4)'!$C$6:$K$46,9,0)</f>
        <v>2555705</v>
      </c>
      <c r="H3" s="307">
        <f>VLOOKUP(C3,'[1]C (5)'!$C$6:$K$46,9,0)</f>
        <v>0</v>
      </c>
      <c r="I3" s="307">
        <f>VLOOKUP(C3,'[1]C (6)'!$C$6:$K$46,9,0)</f>
        <v>0</v>
      </c>
      <c r="J3" s="307">
        <f>VLOOKUP(C3,'[1]C (7)'!$C$6:$K$46,9,0)</f>
        <v>0</v>
      </c>
      <c r="K3" s="307">
        <f>VLOOKUP(C3,'[1]C (8)'!$C$6:$K$46,9,0)</f>
        <v>0</v>
      </c>
      <c r="L3" s="307">
        <f>VLOOKUP(C3,'[1]C (9)'!$C$6:$K$46,9,0)</f>
        <v>0</v>
      </c>
      <c r="M3" s="307">
        <f>VLOOKUP(C3,'[1]C (10)'!$C$6:$K$46,9,0)</f>
        <v>0</v>
      </c>
      <c r="N3" s="307">
        <f>VLOOKUP(C3,'[1]C (11)'!$C$6:$K$46,9,0)</f>
        <v>0</v>
      </c>
      <c r="O3" s="307">
        <f>VLOOKUP(C3,'[1]C (12)'!$C$6:$K$46,9,0)</f>
        <v>0</v>
      </c>
      <c r="P3" s="307">
        <f>VLOOKUP(C3,'[1]C (13)'!$C$6:$K$46,9,0)</f>
        <v>0</v>
      </c>
      <c r="Q3" s="307">
        <f>VLOOKUP(C3,'[1]C (14)'!$C$6:$K$46,9,0)</f>
        <v>0</v>
      </c>
      <c r="R3" s="307">
        <f>VLOOKUP(C3,'[1]C (15)'!$C$6:$K$46,9,0)</f>
        <v>0</v>
      </c>
      <c r="S3" s="307">
        <f>VLOOKUP(C3,'[1]C (16)'!$C$6:$K$46,9,0)</f>
        <v>0</v>
      </c>
      <c r="T3" s="307">
        <f>VLOOKUP(C3,'[1]C (17)'!$C$6:$K$46,9,0)</f>
        <v>0</v>
      </c>
      <c r="U3" s="307">
        <f>VLOOKUP(C3,'[1]C (18)'!$C$6:$K$46,9,0)</f>
        <v>0</v>
      </c>
      <c r="V3" s="307">
        <f>VLOOKUP(C3,'[1]C (19)'!$C$6:$K$46,9,0)</f>
        <v>0</v>
      </c>
      <c r="W3" s="307">
        <f>VLOOKUP(C3,'[1]C (20)'!$C$6:$K$46,9,0)</f>
        <v>0</v>
      </c>
      <c r="X3" s="307">
        <f>VLOOKUP(C3,'[1]C (21)'!$C$6:$K$46,9,0)</f>
        <v>0</v>
      </c>
      <c r="Y3" s="307">
        <f>VLOOKUP(C3,'[1]C (22)'!$C$6:$K$46,9,0)</f>
        <v>0</v>
      </c>
      <c r="Z3" s="307">
        <f>VLOOKUP(C3,'[1]C (23)'!$C$6:$K$46,9,0)</f>
        <v>0</v>
      </c>
      <c r="AA3" s="307">
        <f>VLOOKUP(C3,'[1]C (24)'!$C$6:$K$46,9,0)</f>
        <v>0</v>
      </c>
      <c r="AB3" s="307">
        <f>VLOOKUP(C3,'[1]C (25)'!$C$6:$K$46,9,0)</f>
        <v>0</v>
      </c>
      <c r="AC3" s="307">
        <f>VLOOKUP(C3,'[1]C (26)'!$C$6:$K$46,9,0)</f>
        <v>0</v>
      </c>
      <c r="AD3" s="307">
        <f>VLOOKUP(C3,'[1]C (27)'!$C$6:$K$46,9,0)</f>
        <v>991240</v>
      </c>
      <c r="AE3" s="307">
        <f>VLOOKUP(C3,'[1]C (28)'!$C$6:$K$46,9,0)</f>
        <v>0</v>
      </c>
      <c r="AF3" s="307">
        <f>VLOOKUP(C3,'[1]C (29)'!$C$6:$K$46,9,0)</f>
        <v>0</v>
      </c>
      <c r="AG3" s="307">
        <f>VLOOKUP(C3,'[1]C (30)'!$C$6:$K$46,9,0)</f>
        <v>0</v>
      </c>
    </row>
    <row r="4" spans="3:33">
      <c r="C4" s="253" t="s">
        <v>459</v>
      </c>
      <c r="D4" s="307">
        <f>VLOOKUP(C4,'[1]C (1)'!$C$6:$K$46,9,0)</f>
        <v>0</v>
      </c>
      <c r="E4" s="307">
        <f>VLOOKUP(C4,'[1]C (2)'!$C$6:$K$46,9,0)</f>
        <v>0</v>
      </c>
      <c r="F4" s="307">
        <f>VLOOKUP(C4,'[1]C (3)'!$C$6:$K$46,9,0)</f>
        <v>0</v>
      </c>
      <c r="G4" s="307">
        <f>VLOOKUP(C4,'[1]C (4)'!$C$6:$K$46,9,0)</f>
        <v>0</v>
      </c>
      <c r="H4" s="307">
        <f>VLOOKUP(C4,'[1]C (5)'!$C$6:$K$46,9,0)</f>
        <v>0</v>
      </c>
      <c r="I4" s="307">
        <f>VLOOKUP(C4,'[1]C (6)'!$C$6:$K$46,9,0)</f>
        <v>0</v>
      </c>
      <c r="J4" s="307">
        <f>VLOOKUP(C4,'[1]C (7)'!$C$6:$K$46,9,0)</f>
        <v>0</v>
      </c>
      <c r="K4" s="307">
        <f>VLOOKUP(C4,'[1]C (8)'!$C$6:$K$46,9,0)</f>
        <v>0</v>
      </c>
      <c r="L4" s="307">
        <f>VLOOKUP(C4,'[1]C (9)'!$C$6:$K$46,9,0)</f>
        <v>0</v>
      </c>
      <c r="M4" s="307">
        <f>VLOOKUP(C4,'[1]C (10)'!$C$6:$K$46,9,0)</f>
        <v>0</v>
      </c>
      <c r="N4" s="307">
        <f>VLOOKUP(C4,'[1]C (11)'!$C$6:$K$46,9,0)</f>
        <v>0</v>
      </c>
      <c r="O4" s="307">
        <f>VLOOKUP(C4,'[1]C (12)'!$C$6:$K$46,9,0)</f>
        <v>0</v>
      </c>
      <c r="P4" s="307">
        <f>VLOOKUP(C4,'[1]C (13)'!$C$6:$K$46,9,0)</f>
        <v>15233</v>
      </c>
      <c r="Q4" s="307">
        <f>VLOOKUP(C4,'[1]C (14)'!$C$6:$K$46,9,0)</f>
        <v>0</v>
      </c>
      <c r="R4" s="307">
        <f>VLOOKUP(C4,'[1]C (15)'!$C$6:$K$46,9,0)</f>
        <v>5370</v>
      </c>
      <c r="S4" s="307">
        <f>VLOOKUP(C4,'[1]C (16)'!$C$6:$K$46,9,0)</f>
        <v>0</v>
      </c>
      <c r="T4" s="307">
        <f>VLOOKUP(C4,'[1]C (17)'!$C$6:$K$46,9,0)</f>
        <v>24985</v>
      </c>
      <c r="U4" s="307">
        <f>VLOOKUP(C4,'[1]C (18)'!$C$6:$K$46,9,0)</f>
        <v>0</v>
      </c>
      <c r="V4" s="307">
        <f>VLOOKUP(C4,'[1]C (19)'!$C$6:$K$46,9,0)</f>
        <v>0</v>
      </c>
      <c r="W4" s="307">
        <f>VLOOKUP(C4,'[1]C (20)'!$C$6:$K$46,9,0)</f>
        <v>0</v>
      </c>
      <c r="X4" s="307">
        <f>VLOOKUP(C4,'[1]C (21)'!$C$6:$K$46,9,0)</f>
        <v>35368</v>
      </c>
      <c r="Y4" s="307">
        <f>VLOOKUP(C4,'[1]C (22)'!$C$6:$K$46,9,0)</f>
        <v>0</v>
      </c>
      <c r="Z4" s="307">
        <f>VLOOKUP(C4,'[1]C (23)'!$C$6:$K$46,9,0)</f>
        <v>0</v>
      </c>
      <c r="AA4" s="307">
        <f>VLOOKUP(C4,'[1]C (24)'!$C$6:$K$46,9,0)</f>
        <v>0</v>
      </c>
      <c r="AB4" s="307">
        <f>VLOOKUP(C4,'[1]C (25)'!$C$6:$K$46,9,0)</f>
        <v>0</v>
      </c>
      <c r="AC4" s="307">
        <f>VLOOKUP(C4,'[1]C (26)'!$C$6:$K$46,9,0)</f>
        <v>0</v>
      </c>
      <c r="AD4" s="307">
        <f>VLOOKUP(C4,'[1]C (27)'!$C$6:$K$46,9,0)</f>
        <v>0</v>
      </c>
      <c r="AE4" s="307">
        <f>VLOOKUP(C4,'[1]C (28)'!$C$6:$K$46,9,0)</f>
        <v>0</v>
      </c>
      <c r="AF4" s="307">
        <f>VLOOKUP(C4,'[1]C (29)'!$C$6:$K$46,9,0)</f>
        <v>0</v>
      </c>
      <c r="AG4" s="307">
        <f>VLOOKUP(C4,'[1]C (30)'!$C$6:$K$46,9,0)</f>
        <v>0</v>
      </c>
    </row>
    <row r="5" spans="3:33">
      <c r="C5" s="253" t="s">
        <v>465</v>
      </c>
      <c r="D5" s="307">
        <f>VLOOKUP(C5,'[1]C (1)'!$C$6:$K$46,9,0)</f>
        <v>0</v>
      </c>
      <c r="E5" s="307">
        <f>VLOOKUP(C5,'[1]C (2)'!$C$6:$K$46,9,0)</f>
        <v>0</v>
      </c>
      <c r="F5" s="307">
        <f>VLOOKUP(C5,'[1]C (3)'!$C$6:$K$46,9,0)</f>
        <v>0</v>
      </c>
      <c r="G5" s="307">
        <f>VLOOKUP(C5,'[1]C (4)'!$C$6:$K$46,9,0)</f>
        <v>0</v>
      </c>
      <c r="H5" s="307">
        <f>VLOOKUP(C5,'[1]C (5)'!$C$6:$K$46,9,0)</f>
        <v>0</v>
      </c>
      <c r="I5" s="307">
        <f>VLOOKUP(C5,'[1]C (6)'!$C$6:$K$46,9,0)</f>
        <v>0</v>
      </c>
      <c r="J5" s="307">
        <f>VLOOKUP(C5,'[1]C (7)'!$C$6:$K$46,9,0)</f>
        <v>0</v>
      </c>
      <c r="K5" s="307">
        <f>VLOOKUP(C5,'[1]C (8)'!$C$6:$K$46,9,0)</f>
        <v>0</v>
      </c>
      <c r="L5" s="307">
        <f>VLOOKUP(C5,'[1]C (9)'!$C$6:$K$46,9,0)</f>
        <v>0</v>
      </c>
      <c r="M5" s="307">
        <f>VLOOKUP(C5,'[1]C (10)'!$C$6:$K$46,9,0)</f>
        <v>0</v>
      </c>
      <c r="N5" s="307">
        <f>VLOOKUP(C5,'[1]C (11)'!$C$6:$K$46,9,0)</f>
        <v>0</v>
      </c>
      <c r="O5" s="307">
        <f>VLOOKUP(C5,'[1]C (12)'!$C$6:$K$46,9,0)</f>
        <v>0</v>
      </c>
      <c r="P5" s="307">
        <f>VLOOKUP(C5,'[1]C (13)'!$C$6:$K$46,9,0)</f>
        <v>0</v>
      </c>
      <c r="Q5" s="307">
        <f>VLOOKUP(C5,'[1]C (14)'!$C$6:$K$46,9,0)</f>
        <v>0</v>
      </c>
      <c r="R5" s="307">
        <f>VLOOKUP(C5,'[1]C (15)'!$C$6:$K$46,9,0)</f>
        <v>0</v>
      </c>
      <c r="S5" s="307">
        <f>VLOOKUP(C5,'[1]C (16)'!$C$6:$K$46,9,0)</f>
        <v>0</v>
      </c>
      <c r="T5" s="307">
        <f>VLOOKUP(C5,'[1]C (17)'!$C$6:$K$46,9,0)</f>
        <v>500493</v>
      </c>
      <c r="U5" s="307">
        <f>VLOOKUP(C5,'[1]C (18)'!$C$6:$K$46,9,0)</f>
        <v>0</v>
      </c>
      <c r="V5" s="307">
        <f>VLOOKUP(C5,'[1]C (19)'!$C$6:$K$46,9,0)</f>
        <v>0</v>
      </c>
      <c r="W5" s="307">
        <f>VLOOKUP(C5,'[1]C (20)'!$C$6:$K$46,9,0)</f>
        <v>0</v>
      </c>
      <c r="X5" s="307">
        <f>VLOOKUP(C5,'[1]C (21)'!$C$6:$K$46,9,0)</f>
        <v>0</v>
      </c>
      <c r="Y5" s="307">
        <f>VLOOKUP(C5,'[1]C (22)'!$C$6:$K$46,9,0)</f>
        <v>0</v>
      </c>
      <c r="Z5" s="307">
        <f>VLOOKUP(C5,'[1]C (23)'!$C$6:$K$46,9,0)</f>
        <v>0</v>
      </c>
      <c r="AA5" s="307">
        <f>VLOOKUP(C5,'[1]C (24)'!$C$6:$K$46,9,0)</f>
        <v>0</v>
      </c>
      <c r="AB5" s="307">
        <f>VLOOKUP(C5,'[1]C (25)'!$C$6:$K$46,9,0)</f>
        <v>0</v>
      </c>
      <c r="AC5" s="307">
        <f>VLOOKUP(C5,'[1]C (26)'!$C$6:$K$46,9,0)</f>
        <v>0</v>
      </c>
      <c r="AD5" s="307">
        <f>VLOOKUP(C5,'[1]C (27)'!$C$6:$K$46,9,0)</f>
        <v>0</v>
      </c>
      <c r="AE5" s="307">
        <f>VLOOKUP(C5,'[1]C (28)'!$C$6:$K$46,9,0)</f>
        <v>0</v>
      </c>
      <c r="AF5" s="307">
        <f>VLOOKUP(C5,'[1]C (29)'!$C$6:$K$46,9,0)</f>
        <v>0</v>
      </c>
      <c r="AG5" s="307">
        <f>VLOOKUP(C5,'[1]C (30)'!$C$6:$K$46,9,0)</f>
        <v>5768345</v>
      </c>
    </row>
    <row r="6" spans="3:33">
      <c r="C6" s="253" t="s">
        <v>486</v>
      </c>
      <c r="D6" s="307">
        <f>VLOOKUP(C6,'[1]C (1)'!$C$6:$K$46,9,0)</f>
        <v>1813</v>
      </c>
      <c r="E6" s="307">
        <f>VLOOKUP(C6,'[1]C (2)'!$C$6:$K$46,9,0)</f>
        <v>0</v>
      </c>
      <c r="F6" s="307">
        <f>VLOOKUP(C6,'[1]C (3)'!$C$6:$K$46,9,0)</f>
        <v>329</v>
      </c>
      <c r="G6" s="307">
        <f>VLOOKUP(C6,'[1]C (4)'!$C$6:$K$46,9,0)</f>
        <v>0</v>
      </c>
      <c r="H6" s="307">
        <f>VLOOKUP(C6,'[1]C (5)'!$C$6:$K$46,9,0)</f>
        <v>10118</v>
      </c>
      <c r="I6" s="307">
        <f>VLOOKUP(C6,'[1]C (6)'!$C$6:$K$46,9,0)</f>
        <v>0</v>
      </c>
      <c r="J6" s="307">
        <f>VLOOKUP(C6,'[1]C (7)'!$C$6:$K$46,9,0)</f>
        <v>1871224</v>
      </c>
      <c r="K6" s="307">
        <f>VLOOKUP(C6,'[1]C (8)'!$C$6:$K$46,9,0)</f>
        <v>0</v>
      </c>
      <c r="L6" s="307">
        <f>VLOOKUP(C6,'[1]C (9)'!$C$6:$K$46,9,0)</f>
        <v>0</v>
      </c>
      <c r="M6" s="307">
        <f>VLOOKUP(C6,'[1]C (10)'!$C$6:$K$46,9,0)</f>
        <v>0</v>
      </c>
      <c r="N6" s="307">
        <f>VLOOKUP(C6,'[1]C (11)'!$C$6:$K$46,9,0)</f>
        <v>0</v>
      </c>
      <c r="O6" s="307">
        <f>VLOOKUP(C6,'[1]C (12)'!$C$6:$K$46,9,0)</f>
        <v>0</v>
      </c>
      <c r="P6" s="307">
        <f>VLOOKUP(C6,'[1]C (13)'!$C$6:$K$46,9,0)</f>
        <v>0</v>
      </c>
      <c r="Q6" s="307">
        <f>VLOOKUP(C6,'[1]C (14)'!$C$6:$K$46,9,0)</f>
        <v>13492</v>
      </c>
      <c r="R6" s="307">
        <f>VLOOKUP(C6,'[1]C (15)'!$C$6:$K$46,9,0)</f>
        <v>0</v>
      </c>
      <c r="S6" s="307">
        <f>VLOOKUP(C6,'[1]C (16)'!$C$6:$K$46,9,0)</f>
        <v>0</v>
      </c>
      <c r="T6" s="307">
        <f>VLOOKUP(C6,'[1]C (17)'!$C$6:$K$46,9,0)</f>
        <v>0</v>
      </c>
      <c r="U6" s="307">
        <f>VLOOKUP(C6,'[1]C (18)'!$C$6:$K$46,9,0)</f>
        <v>0</v>
      </c>
      <c r="V6" s="307">
        <f>VLOOKUP(C6,'[1]C (19)'!$C$6:$K$46,9,0)</f>
        <v>48450</v>
      </c>
      <c r="W6" s="307">
        <f>VLOOKUP(C6,'[1]C (20)'!$C$6:$K$46,9,0)</f>
        <v>48908</v>
      </c>
      <c r="X6" s="307">
        <f>VLOOKUP(C6,'[1]C (21)'!$C$6:$K$46,9,0)</f>
        <v>0</v>
      </c>
      <c r="Y6" s="307">
        <f>VLOOKUP(C6,'[1]C (22)'!$C$6:$K$46,9,0)</f>
        <v>20237</v>
      </c>
      <c r="Z6" s="307">
        <f>VLOOKUP(C6,'[1]C (23)'!$C$6:$K$46,9,0)</f>
        <v>0</v>
      </c>
      <c r="AA6" s="307">
        <f>VLOOKUP(C6,'[1]C (24)'!$C$6:$K$46,9,0)</f>
        <v>16247</v>
      </c>
      <c r="AB6" s="307">
        <f>VLOOKUP(C6,'[1]C (25)'!$C$6:$K$46,9,0)</f>
        <v>0</v>
      </c>
      <c r="AC6" s="307">
        <f>VLOOKUP(C6,'[1]C (26)'!$C$6:$K$46,9,0)</f>
        <v>0</v>
      </c>
      <c r="AD6" s="307">
        <f>VLOOKUP(C6,'[1]C (27)'!$C$6:$K$46,9,0)</f>
        <v>0</v>
      </c>
      <c r="AE6" s="307">
        <f>VLOOKUP(C6,'[1]C (28)'!$C$6:$K$46,9,0)</f>
        <v>0</v>
      </c>
      <c r="AF6" s="307">
        <f>VLOOKUP(C6,'[1]C (29)'!$C$6:$K$46,9,0)</f>
        <v>0</v>
      </c>
      <c r="AG6" s="307">
        <f>VLOOKUP(C6,'[1]C (30)'!$C$6:$K$46,9,0)</f>
        <v>0</v>
      </c>
    </row>
    <row r="7" spans="3:33">
      <c r="C7" s="265" t="s">
        <v>461</v>
      </c>
      <c r="D7" s="307">
        <f>VLOOKUP(C7,'[1]C (1)'!$C$6:$K$46,9,0)</f>
        <v>13281</v>
      </c>
      <c r="E7" s="307">
        <f>VLOOKUP(C7,'[1]C (2)'!$C$6:$K$46,9,0)</f>
        <v>0</v>
      </c>
      <c r="F7" s="307">
        <f>VLOOKUP(C7,'[1]C (3)'!$C$6:$K$46,9,0)</f>
        <v>1591635</v>
      </c>
      <c r="G7" s="307">
        <f>VLOOKUP(C7,'[1]C (4)'!$C$6:$K$46,9,0)</f>
        <v>0</v>
      </c>
      <c r="H7" s="307">
        <f>VLOOKUP(C7,'[1]C (5)'!$C$6:$K$46,9,0)</f>
        <v>16138</v>
      </c>
      <c r="I7" s="307">
        <f>VLOOKUP(C7,'[1]C (6)'!$C$6:$K$46,9,0)</f>
        <v>0</v>
      </c>
      <c r="J7" s="307">
        <f>VLOOKUP(C7,'[1]C (7)'!$C$6:$K$46,9,0)</f>
        <v>0</v>
      </c>
      <c r="K7" s="307">
        <f>VLOOKUP(C7,'[1]C (8)'!$C$6:$K$46,9,0)</f>
        <v>0</v>
      </c>
      <c r="L7" s="307">
        <f>VLOOKUP(C7,'[1]C (9)'!$C$6:$K$46,9,0)</f>
        <v>0</v>
      </c>
      <c r="M7" s="307">
        <f>VLOOKUP(C7,'[1]C (10)'!$C$6:$K$46,9,0)</f>
        <v>0</v>
      </c>
      <c r="N7" s="307">
        <f>VLOOKUP(C7,'[1]C (11)'!$C$6:$K$46,9,0)</f>
        <v>0</v>
      </c>
      <c r="O7" s="307">
        <f>VLOOKUP(C7,'[1]C (12)'!$C$6:$K$46,9,0)</f>
        <v>0</v>
      </c>
      <c r="P7" s="307">
        <f>VLOOKUP(C7,'[1]C (13)'!$C$6:$K$46,9,0)</f>
        <v>0</v>
      </c>
      <c r="Q7" s="307">
        <f>VLOOKUP(C7,'[1]C (14)'!$C$6:$K$46,9,0)</f>
        <v>0</v>
      </c>
      <c r="R7" s="307">
        <f>VLOOKUP(C7,'[1]C (15)'!$C$6:$K$46,9,0)</f>
        <v>8621</v>
      </c>
      <c r="S7" s="307">
        <f>VLOOKUP(C7,'[1]C (16)'!$C$6:$K$46,9,0)</f>
        <v>0</v>
      </c>
      <c r="T7" s="307">
        <f>VLOOKUP(C7,'[1]C (17)'!$C$6:$K$46,9,0)</f>
        <v>51601</v>
      </c>
      <c r="U7" s="307">
        <f>VLOOKUP(C7,'[1]C (18)'!$C$6:$K$46,9,0)</f>
        <v>468248</v>
      </c>
      <c r="V7" s="307">
        <f>VLOOKUP(C7,'[1]C (19)'!$C$6:$K$46,9,0)</f>
        <v>0</v>
      </c>
      <c r="W7" s="307">
        <f>VLOOKUP(C7,'[1]C (20)'!$C$6:$K$46,9,0)</f>
        <v>0</v>
      </c>
      <c r="X7" s="307">
        <f>VLOOKUP(C7,'[1]C (21)'!$C$6:$K$46,9,0)</f>
        <v>0</v>
      </c>
      <c r="Y7" s="307">
        <f>VLOOKUP(C7,'[1]C (22)'!$C$6:$K$46,9,0)</f>
        <v>0</v>
      </c>
      <c r="Z7" s="307">
        <f>VLOOKUP(C7,'[1]C (23)'!$C$6:$K$46,9,0)</f>
        <v>0</v>
      </c>
      <c r="AA7" s="307">
        <f>VLOOKUP(C7,'[1]C (24)'!$C$6:$K$46,9,0)</f>
        <v>0</v>
      </c>
      <c r="AB7" s="307">
        <f>VLOOKUP(C7,'[1]C (25)'!$C$6:$K$46,9,0)</f>
        <v>0</v>
      </c>
      <c r="AC7" s="307">
        <f>VLOOKUP(C7,'[1]C (26)'!$C$6:$K$46,9,0)</f>
        <v>0</v>
      </c>
      <c r="AD7" s="307">
        <f>VLOOKUP(C7,'[1]C (27)'!$C$6:$K$46,9,0)</f>
        <v>0</v>
      </c>
      <c r="AE7" s="307">
        <f>VLOOKUP(C7,'[1]C (28)'!$C$6:$K$46,9,0)</f>
        <v>0</v>
      </c>
      <c r="AF7" s="307">
        <f>VLOOKUP(C7,'[1]C (29)'!$C$6:$K$46,9,0)</f>
        <v>0</v>
      </c>
      <c r="AG7" s="307">
        <f>VLOOKUP(C7,'[1]C (30)'!$C$6:$K$46,9,0)</f>
        <v>29249507</v>
      </c>
    </row>
    <row r="8" spans="3:33">
      <c r="C8" s="253" t="s">
        <v>475</v>
      </c>
      <c r="D8" s="307">
        <f>VLOOKUP(C8,'[1]C (1)'!$C$6:$K$46,9,0)</f>
        <v>0</v>
      </c>
      <c r="E8" s="307">
        <f>VLOOKUP(C8,'[1]C (2)'!$C$6:$K$46,9,0)</f>
        <v>0</v>
      </c>
      <c r="F8" s="307">
        <f>VLOOKUP(C8,'[1]C (3)'!$C$6:$K$46,9,0)</f>
        <v>178250</v>
      </c>
      <c r="G8" s="307">
        <f>VLOOKUP(C8,'[1]C (4)'!$C$6:$K$46,9,0)</f>
        <v>0</v>
      </c>
      <c r="H8" s="307">
        <f>VLOOKUP(C8,'[1]C (5)'!$C$6:$K$46,9,0)</f>
        <v>327209</v>
      </c>
      <c r="I8" s="307">
        <f>VLOOKUP(C8,'[1]C (6)'!$C$6:$K$46,9,0)</f>
        <v>0</v>
      </c>
      <c r="J8" s="307">
        <f>VLOOKUP(C8,'[1]C (7)'!$C$6:$K$46,9,0)</f>
        <v>1750000</v>
      </c>
      <c r="K8" s="307">
        <f>VLOOKUP(C8,'[1]C (8)'!$C$6:$K$46,9,0)</f>
        <v>250000</v>
      </c>
      <c r="L8" s="307">
        <f>VLOOKUP(C8,'[1]C (9)'!$C$6:$K$46,9,0)</f>
        <v>749000</v>
      </c>
      <c r="M8" s="307">
        <f>VLOOKUP(C8,'[1]C (10)'!$C$6:$K$46,9,0)</f>
        <v>0</v>
      </c>
      <c r="N8" s="307">
        <f>VLOOKUP(C8,'[1]C (11)'!$C$6:$K$46,9,0)</f>
        <v>0</v>
      </c>
      <c r="O8" s="307">
        <f>VLOOKUP(C8,'[1]C (12)'!$C$6:$K$46,9,0)</f>
        <v>0</v>
      </c>
      <c r="P8" s="307">
        <f>VLOOKUP(C8,'[1]C (13)'!$C$6:$K$46,9,0)</f>
        <v>380094</v>
      </c>
      <c r="Q8" s="307">
        <f>VLOOKUP(C8,'[1]C (14)'!$C$6:$K$46,9,0)</f>
        <v>249559</v>
      </c>
      <c r="R8" s="307">
        <f>VLOOKUP(C8,'[1]C (15)'!$C$6:$K$46,9,0)</f>
        <v>76008</v>
      </c>
      <c r="S8" s="307">
        <f>VLOOKUP(C8,'[1]C (16)'!$C$6:$K$46,9,0)</f>
        <v>0</v>
      </c>
      <c r="T8" s="307">
        <f>VLOOKUP(C8,'[1]C (17)'!$C$6:$K$46,9,0)</f>
        <v>0</v>
      </c>
      <c r="U8" s="307">
        <f>VLOOKUP(C8,'[1]C (18)'!$C$6:$K$46,9,0)</f>
        <v>0</v>
      </c>
      <c r="V8" s="307">
        <f>VLOOKUP(C8,'[1]C (19)'!$C$6:$K$46,9,0)</f>
        <v>0</v>
      </c>
      <c r="W8" s="307">
        <f>VLOOKUP(C8,'[1]C (20)'!$C$6:$K$46,9,0)</f>
        <v>0</v>
      </c>
      <c r="X8" s="307">
        <f>VLOOKUP(C8,'[1]C (21)'!$C$6:$K$46,9,0)</f>
        <v>0</v>
      </c>
      <c r="Y8" s="307">
        <f>VLOOKUP(C8,'[1]C (22)'!$C$6:$K$46,9,0)</f>
        <v>0</v>
      </c>
      <c r="Z8" s="307">
        <f>VLOOKUP(C8,'[1]C (23)'!$C$6:$K$46,9,0)</f>
        <v>0</v>
      </c>
      <c r="AA8" s="307">
        <f>VLOOKUP(C8,'[1]C (24)'!$C$6:$K$46,9,0)</f>
        <v>0</v>
      </c>
      <c r="AB8" s="307">
        <f>VLOOKUP(C8,'[1]C (25)'!$C$6:$K$46,9,0)</f>
        <v>0</v>
      </c>
      <c r="AC8" s="307">
        <f>VLOOKUP(C8,'[1]C (26)'!$C$6:$K$46,9,0)</f>
        <v>0</v>
      </c>
      <c r="AD8" s="307">
        <f>VLOOKUP(C8,'[1]C (27)'!$C$6:$K$46,9,0)</f>
        <v>0</v>
      </c>
      <c r="AE8" s="307">
        <f>VLOOKUP(C8,'[1]C (28)'!$C$6:$K$46,9,0)</f>
        <v>0</v>
      </c>
      <c r="AF8" s="307">
        <f>VLOOKUP(C8,'[1]C (29)'!$C$6:$K$46,9,0)</f>
        <v>0</v>
      </c>
      <c r="AG8" s="307">
        <f>VLOOKUP(C8,'[1]C (30)'!$C$6:$K$46,9,0)</f>
        <v>0</v>
      </c>
    </row>
    <row r="9" spans="3:33">
      <c r="C9" s="253" t="s">
        <v>457</v>
      </c>
      <c r="D9" s="307">
        <f>VLOOKUP(C9,'[1]C (1)'!$C$6:$K$46,9,0)</f>
        <v>0</v>
      </c>
      <c r="E9" s="307">
        <f>VLOOKUP(C9,'[1]C (2)'!$C$6:$K$46,9,0)</f>
        <v>0</v>
      </c>
      <c r="F9" s="307">
        <f>VLOOKUP(C9,'[1]C (3)'!$C$6:$K$46,9,0)</f>
        <v>0</v>
      </c>
      <c r="G9" s="307">
        <f>VLOOKUP(C9,'[1]C (4)'!$C$6:$K$46,9,0)</f>
        <v>0</v>
      </c>
      <c r="H9" s="307">
        <f>VLOOKUP(C9,'[1]C (5)'!$C$6:$K$46,9,0)</f>
        <v>0</v>
      </c>
      <c r="I9" s="307">
        <f>VLOOKUP(C9,'[1]C (6)'!$C$6:$K$46,9,0)</f>
        <v>0</v>
      </c>
      <c r="J9" s="307">
        <f>VLOOKUP(C9,'[1]C (7)'!$C$6:$K$46,9,0)</f>
        <v>0</v>
      </c>
      <c r="K9" s="307">
        <f>VLOOKUP(C9,'[1]C (8)'!$C$6:$K$46,9,0)</f>
        <v>0</v>
      </c>
      <c r="L9" s="307">
        <f>VLOOKUP(C9,'[1]C (9)'!$C$6:$K$46,9,0)</f>
        <v>0</v>
      </c>
      <c r="M9" s="307">
        <f>VLOOKUP(C9,'[1]C (10)'!$C$6:$K$46,9,0)</f>
        <v>0</v>
      </c>
      <c r="N9" s="307">
        <f>VLOOKUP(C9,'[1]C (11)'!$C$6:$K$46,9,0)</f>
        <v>0</v>
      </c>
      <c r="O9" s="307">
        <f>VLOOKUP(C9,'[1]C (12)'!$C$6:$K$46,9,0)</f>
        <v>0</v>
      </c>
      <c r="P9" s="307">
        <f>VLOOKUP(C9,'[1]C (13)'!$C$6:$K$46,9,0)</f>
        <v>0</v>
      </c>
      <c r="Q9" s="307">
        <f>VLOOKUP(C9,'[1]C (14)'!$C$6:$K$46,9,0)</f>
        <v>0</v>
      </c>
      <c r="R9" s="307">
        <f>VLOOKUP(C9,'[1]C (15)'!$C$6:$K$46,9,0)</f>
        <v>894</v>
      </c>
      <c r="S9" s="307">
        <f>VLOOKUP(C9,'[1]C (16)'!$C$6:$K$46,9,0)</f>
        <v>0</v>
      </c>
      <c r="T9" s="307">
        <f>VLOOKUP(C9,'[1]C (17)'!$C$6:$K$46,9,0)</f>
        <v>5350</v>
      </c>
      <c r="U9" s="307">
        <f>VLOOKUP(C9,'[1]C (18)'!$C$6:$K$46,9,0)</f>
        <v>5891</v>
      </c>
      <c r="V9" s="307">
        <f>VLOOKUP(C9,'[1]C (19)'!$C$6:$K$46,9,0)</f>
        <v>0</v>
      </c>
      <c r="W9" s="307">
        <f>VLOOKUP(C9,'[1]C (20)'!$C$6:$K$46,9,0)</f>
        <v>0</v>
      </c>
      <c r="X9" s="307">
        <f>VLOOKUP(C9,'[1]C (21)'!$C$6:$K$46,9,0)</f>
        <v>22892</v>
      </c>
      <c r="Y9" s="307">
        <f>VLOOKUP(C9,'[1]C (22)'!$C$6:$K$46,9,0)</f>
        <v>0</v>
      </c>
      <c r="Z9" s="307">
        <f>VLOOKUP(C9,'[1]C (23)'!$C$6:$K$46,9,0)</f>
        <v>0</v>
      </c>
      <c r="AA9" s="307">
        <f>VLOOKUP(C9,'[1]C (24)'!$C$6:$K$46,9,0)</f>
        <v>0</v>
      </c>
      <c r="AB9" s="307">
        <f>VLOOKUP(C9,'[1]C (25)'!$C$6:$K$46,9,0)</f>
        <v>0</v>
      </c>
      <c r="AC9" s="307">
        <f>VLOOKUP(C9,'[1]C (26)'!$C$6:$K$46,9,0)</f>
        <v>0</v>
      </c>
      <c r="AD9" s="307">
        <f>VLOOKUP(C9,'[1]C (27)'!$C$6:$K$46,9,0)</f>
        <v>0</v>
      </c>
      <c r="AE9" s="307">
        <f>VLOOKUP(C9,'[1]C (28)'!$C$6:$K$46,9,0)</f>
        <v>0</v>
      </c>
      <c r="AF9" s="307">
        <f>VLOOKUP(C9,'[1]C (29)'!$C$6:$K$46,9,0)</f>
        <v>0</v>
      </c>
      <c r="AG9" s="307">
        <f>VLOOKUP(C9,'[1]C (30)'!$C$6:$K$46,9,0)</f>
        <v>0</v>
      </c>
    </row>
    <row r="10" spans="3:33">
      <c r="C10" s="253" t="s">
        <v>456</v>
      </c>
      <c r="D10" s="307">
        <f>VLOOKUP(C10,'[1]C (1)'!$C$6:$K$46,9,0)</f>
        <v>38278</v>
      </c>
      <c r="E10" s="307">
        <f>VLOOKUP(C10,'[1]C (2)'!$C$6:$K$46,9,0)</f>
        <v>0</v>
      </c>
      <c r="F10" s="307">
        <f>VLOOKUP(C10,'[1]C (3)'!$C$6:$K$46,9,0)</f>
        <v>0</v>
      </c>
      <c r="G10" s="307">
        <f>VLOOKUP(C10,'[1]C (4)'!$C$6:$K$46,9,0)</f>
        <v>0</v>
      </c>
      <c r="H10" s="307">
        <f>VLOOKUP(C10,'[1]C (5)'!$C$6:$K$46,9,0)</f>
        <v>0</v>
      </c>
      <c r="I10" s="307">
        <f>VLOOKUP(C10,'[1]C (6)'!$C$6:$K$46,9,0)</f>
        <v>0</v>
      </c>
      <c r="J10" s="307">
        <f>VLOOKUP(C10,'[1]C (7)'!$C$6:$K$46,9,0)</f>
        <v>188</v>
      </c>
      <c r="K10" s="307">
        <f>VLOOKUP(C10,'[1]C (8)'!$C$6:$K$46,9,0)</f>
        <v>0</v>
      </c>
      <c r="L10" s="307">
        <f>VLOOKUP(C10,'[1]C (9)'!$C$6:$K$46,9,0)</f>
        <v>0</v>
      </c>
      <c r="M10" s="307">
        <f>VLOOKUP(C10,'[1]C (10)'!$C$6:$K$46,9,0)</f>
        <v>0</v>
      </c>
      <c r="N10" s="307">
        <f>VLOOKUP(C10,'[1]C (11)'!$C$6:$K$46,9,0)</f>
        <v>0</v>
      </c>
      <c r="O10" s="307">
        <f>VLOOKUP(C10,'[1]C (12)'!$C$6:$K$46,9,0)</f>
        <v>0</v>
      </c>
      <c r="P10" s="307">
        <f>VLOOKUP(C10,'[1]C (13)'!$C$6:$K$46,9,0)</f>
        <v>0</v>
      </c>
      <c r="Q10" s="307">
        <f>VLOOKUP(C10,'[1]C (14)'!$C$6:$K$46,9,0)</f>
        <v>0</v>
      </c>
      <c r="R10" s="307">
        <f>VLOOKUP(C10,'[1]C (15)'!$C$6:$K$46,9,0)</f>
        <v>10</v>
      </c>
      <c r="S10" s="307">
        <f>VLOOKUP(C10,'[1]C (16)'!$C$6:$K$46,9,0)</f>
        <v>0</v>
      </c>
      <c r="T10" s="307">
        <f>VLOOKUP(C10,'[1]C (17)'!$C$6:$K$46,9,0)</f>
        <v>62</v>
      </c>
      <c r="U10" s="307">
        <f>VLOOKUP(C10,'[1]C (18)'!$C$6:$K$46,9,0)</f>
        <v>0</v>
      </c>
      <c r="V10" s="307">
        <f>VLOOKUP(C10,'[1]C (19)'!$C$6:$K$46,9,0)</f>
        <v>0</v>
      </c>
      <c r="W10" s="307">
        <f>VLOOKUP(C10,'[1]C (20)'!$C$6:$K$46,9,0)</f>
        <v>0</v>
      </c>
      <c r="X10" s="307">
        <f>VLOOKUP(C10,'[1]C (21)'!$C$6:$K$46,9,0)</f>
        <v>0</v>
      </c>
      <c r="Y10" s="307">
        <f>VLOOKUP(C10,'[1]C (22)'!$C$6:$K$46,9,0)</f>
        <v>0</v>
      </c>
      <c r="Z10" s="307">
        <f>VLOOKUP(C10,'[1]C (23)'!$C$6:$K$46,9,0)</f>
        <v>0</v>
      </c>
      <c r="AA10" s="307">
        <f>VLOOKUP(C10,'[1]C (24)'!$C$6:$K$46,9,0)</f>
        <v>0</v>
      </c>
      <c r="AB10" s="307">
        <f>VLOOKUP(C10,'[1]C (25)'!$C$6:$K$46,9,0)</f>
        <v>0</v>
      </c>
      <c r="AC10" s="307">
        <f>VLOOKUP(C10,'[1]C (26)'!$C$6:$K$46,9,0)</f>
        <v>0</v>
      </c>
      <c r="AD10" s="307">
        <f>VLOOKUP(C10,'[1]C (27)'!$C$6:$K$46,9,0)</f>
        <v>0</v>
      </c>
      <c r="AE10" s="307">
        <f>VLOOKUP(C10,'[1]C (28)'!$C$6:$K$46,9,0)</f>
        <v>0</v>
      </c>
      <c r="AF10" s="307">
        <f>VLOOKUP(C10,'[1]C (29)'!$C$6:$K$46,9,0)</f>
        <v>0</v>
      </c>
      <c r="AG10" s="307">
        <f>VLOOKUP(C10,'[1]C (30)'!$C$6:$K$46,9,0)</f>
        <v>0</v>
      </c>
    </row>
    <row r="11" spans="3:33">
      <c r="C11" s="253" t="s">
        <v>469</v>
      </c>
      <c r="D11" s="307">
        <f>VLOOKUP(C11,'[1]C (1)'!$C$6:$K$46,9,0)</f>
        <v>0</v>
      </c>
      <c r="E11" s="307">
        <f>VLOOKUP(C11,'[1]C (2)'!$C$6:$K$46,9,0)</f>
        <v>0</v>
      </c>
      <c r="F11" s="307">
        <f>VLOOKUP(C11,'[1]C (3)'!$C$6:$K$46,9,0)</f>
        <v>0</v>
      </c>
      <c r="G11" s="307">
        <f>VLOOKUP(C11,'[1]C (4)'!$C$6:$K$46,9,0)</f>
        <v>0</v>
      </c>
      <c r="H11" s="307">
        <f>VLOOKUP(C11,'[1]C (5)'!$C$6:$K$46,9,0)</f>
        <v>0</v>
      </c>
      <c r="I11" s="307">
        <f>VLOOKUP(C11,'[1]C (6)'!$C$6:$K$46,9,0)</f>
        <v>0</v>
      </c>
      <c r="J11" s="307">
        <f>VLOOKUP(C11,'[1]C (7)'!$C$6:$K$46,9,0)</f>
        <v>0</v>
      </c>
      <c r="K11" s="307">
        <f>VLOOKUP(C11,'[1]C (8)'!$C$6:$K$46,9,0)</f>
        <v>0</v>
      </c>
      <c r="L11" s="307">
        <f>VLOOKUP(C11,'[1]C (9)'!$C$6:$K$46,9,0)</f>
        <v>0</v>
      </c>
      <c r="M11" s="307">
        <f>VLOOKUP(C11,'[1]C (10)'!$C$6:$K$46,9,0)</f>
        <v>0</v>
      </c>
      <c r="N11" s="307">
        <f>VLOOKUP(C11,'[1]C (11)'!$C$6:$K$46,9,0)</f>
        <v>0</v>
      </c>
      <c r="O11" s="307">
        <f>VLOOKUP(C11,'[1]C (12)'!$C$6:$K$46,9,0)</f>
        <v>0</v>
      </c>
      <c r="P11" s="307">
        <f>VLOOKUP(C11,'[1]C (13)'!$C$6:$K$46,9,0)</f>
        <v>0</v>
      </c>
      <c r="Q11" s="307">
        <f>VLOOKUP(C11,'[1]C (14)'!$C$6:$K$46,9,0)</f>
        <v>0</v>
      </c>
      <c r="R11" s="307">
        <f>VLOOKUP(C11,'[1]C (15)'!$C$6:$K$46,9,0)</f>
        <v>0</v>
      </c>
      <c r="S11" s="307">
        <f>VLOOKUP(C11,'[1]C (16)'!$C$6:$K$46,9,0)</f>
        <v>5059488</v>
      </c>
      <c r="T11" s="307">
        <f>VLOOKUP(C11,'[1]C (17)'!$C$6:$K$46,9,0)</f>
        <v>0</v>
      </c>
      <c r="U11" s="307">
        <f>VLOOKUP(C11,'[1]C (18)'!$C$6:$K$46,9,0)</f>
        <v>0</v>
      </c>
      <c r="V11" s="307">
        <f>VLOOKUP(C11,'[1]C (19)'!$C$6:$K$46,9,0)</f>
        <v>0</v>
      </c>
      <c r="W11" s="307">
        <f>VLOOKUP(C11,'[1]C (20)'!$C$6:$K$46,9,0)</f>
        <v>0</v>
      </c>
      <c r="X11" s="307">
        <f>VLOOKUP(C11,'[1]C (21)'!$C$6:$K$46,9,0)</f>
        <v>0</v>
      </c>
      <c r="Y11" s="307">
        <f>VLOOKUP(C11,'[1]C (22)'!$C$6:$K$46,9,0)</f>
        <v>0</v>
      </c>
      <c r="Z11" s="307">
        <f>VLOOKUP(C11,'[1]C (23)'!$C$6:$K$46,9,0)</f>
        <v>0</v>
      </c>
      <c r="AA11" s="307">
        <f>VLOOKUP(C11,'[1]C (24)'!$C$6:$K$46,9,0)</f>
        <v>0</v>
      </c>
      <c r="AB11" s="307">
        <f>VLOOKUP(C11,'[1]C (25)'!$C$6:$K$46,9,0)</f>
        <v>0</v>
      </c>
      <c r="AC11" s="307">
        <f>VLOOKUP(C11,'[1]C (26)'!$C$6:$K$46,9,0)</f>
        <v>0</v>
      </c>
      <c r="AD11" s="307">
        <f>VLOOKUP(C11,'[1]C (27)'!$C$6:$K$46,9,0)</f>
        <v>0</v>
      </c>
      <c r="AE11" s="307">
        <f>VLOOKUP(C11,'[1]C (28)'!$C$6:$K$46,9,0)</f>
        <v>0</v>
      </c>
      <c r="AF11" s="307">
        <f>VLOOKUP(C11,'[1]C (29)'!$C$6:$K$46,9,0)</f>
        <v>0</v>
      </c>
      <c r="AG11" s="307">
        <f>VLOOKUP(C11,'[1]C (30)'!$C$6:$K$46,9,0)</f>
        <v>0</v>
      </c>
    </row>
    <row r="12" spans="3:33">
      <c r="C12" s="253" t="s">
        <v>467</v>
      </c>
      <c r="D12" s="307">
        <f>VLOOKUP(C12,'[1]C (1)'!$C$6:$K$46,9,0)</f>
        <v>0</v>
      </c>
      <c r="E12" s="307">
        <f>VLOOKUP(C12,'[1]C (2)'!$C$6:$K$46,9,0)</f>
        <v>0</v>
      </c>
      <c r="F12" s="307">
        <f>VLOOKUP(C12,'[1]C (3)'!$C$6:$K$46,9,0)</f>
        <v>0</v>
      </c>
      <c r="G12" s="307">
        <f>VLOOKUP(C12,'[1]C (4)'!$C$6:$K$46,9,0)</f>
        <v>0</v>
      </c>
      <c r="H12" s="307">
        <f>VLOOKUP(C12,'[1]C (5)'!$C$6:$K$46,9,0)</f>
        <v>0</v>
      </c>
      <c r="I12" s="307">
        <f>VLOOKUP(C12,'[1]C (6)'!$C$6:$K$46,9,0)</f>
        <v>0</v>
      </c>
      <c r="J12" s="307">
        <f>VLOOKUP(C12,'[1]C (7)'!$C$6:$K$46,9,0)</f>
        <v>0</v>
      </c>
      <c r="K12" s="307">
        <f>VLOOKUP(C12,'[1]C (8)'!$C$6:$K$46,9,0)</f>
        <v>0</v>
      </c>
      <c r="L12" s="307">
        <f>VLOOKUP(C12,'[1]C (9)'!$C$6:$K$46,9,0)</f>
        <v>0</v>
      </c>
      <c r="M12" s="307">
        <f>VLOOKUP(C12,'[1]C (10)'!$C$6:$K$46,9,0)</f>
        <v>0</v>
      </c>
      <c r="N12" s="307">
        <f>VLOOKUP(C12,'[1]C (11)'!$C$6:$K$46,9,0)</f>
        <v>0</v>
      </c>
      <c r="O12" s="307">
        <f>VLOOKUP(C12,'[1]C (12)'!$C$6:$K$46,9,0)</f>
        <v>0</v>
      </c>
      <c r="P12" s="307">
        <f>VLOOKUP(C12,'[1]C (13)'!$C$6:$K$46,9,0)</f>
        <v>0</v>
      </c>
      <c r="Q12" s="307">
        <f>VLOOKUP(C12,'[1]C (14)'!$C$6:$K$46,9,0)</f>
        <v>0</v>
      </c>
      <c r="R12" s="307">
        <f>VLOOKUP(C12,'[1]C (15)'!$C$6:$K$46,9,0)</f>
        <v>0</v>
      </c>
      <c r="S12" s="307">
        <f>VLOOKUP(C12,'[1]C (16)'!$C$6:$K$46,9,0)</f>
        <v>0</v>
      </c>
      <c r="T12" s="307">
        <f>VLOOKUP(C12,'[1]C (17)'!$C$6:$K$46,9,0)</f>
        <v>0</v>
      </c>
      <c r="U12" s="307">
        <f>VLOOKUP(C12,'[1]C (18)'!$C$6:$K$46,9,0)</f>
        <v>0</v>
      </c>
      <c r="V12" s="307">
        <f>VLOOKUP(C12,'[1]C (19)'!$C$6:$K$46,9,0)</f>
        <v>0</v>
      </c>
      <c r="W12" s="307">
        <f>VLOOKUP(C12,'[1]C (20)'!$C$6:$K$46,9,0)</f>
        <v>0</v>
      </c>
      <c r="X12" s="307">
        <f>VLOOKUP(C12,'[1]C (21)'!$C$6:$K$46,9,0)</f>
        <v>0</v>
      </c>
      <c r="Y12" s="307">
        <f>VLOOKUP(C12,'[1]C (22)'!$C$6:$K$46,9,0)</f>
        <v>0</v>
      </c>
      <c r="Z12" s="307">
        <f>VLOOKUP(C12,'[1]C (23)'!$C$6:$K$46,9,0)</f>
        <v>0</v>
      </c>
      <c r="AA12" s="307">
        <f>VLOOKUP(C12,'[1]C (24)'!$C$6:$K$46,9,0)</f>
        <v>0</v>
      </c>
      <c r="AB12" s="307">
        <f>VLOOKUP(C12,'[1]C (25)'!$C$6:$K$46,9,0)</f>
        <v>0</v>
      </c>
      <c r="AC12" s="307">
        <f>VLOOKUP(C12,'[1]C (26)'!$C$6:$K$46,9,0)</f>
        <v>0</v>
      </c>
      <c r="AD12" s="307">
        <f>VLOOKUP(C12,'[1]C (27)'!$C$6:$K$46,9,0)</f>
        <v>0</v>
      </c>
      <c r="AE12" s="307">
        <f>VLOOKUP(C12,'[1]C (28)'!$C$6:$K$46,9,0)</f>
        <v>0</v>
      </c>
      <c r="AF12" s="307">
        <f>VLOOKUP(C12,'[1]C (29)'!$C$6:$K$46,9,0)</f>
        <v>0</v>
      </c>
      <c r="AG12" s="307">
        <f>VLOOKUP(C12,'[1]C (30)'!$C$6:$K$46,9,0)</f>
        <v>0</v>
      </c>
    </row>
    <row r="13" spans="3:33">
      <c r="C13" s="253" t="s">
        <v>468</v>
      </c>
      <c r="D13" s="307">
        <f>VLOOKUP(C13,'[1]C (1)'!$C$6:$K$46,9,0)</f>
        <v>0</v>
      </c>
      <c r="E13" s="307">
        <f>VLOOKUP(C13,'[1]C (2)'!$C$6:$K$46,9,0)</f>
        <v>0</v>
      </c>
      <c r="F13" s="307">
        <f>VLOOKUP(C13,'[1]C (3)'!$C$6:$K$46,9,0)</f>
        <v>0</v>
      </c>
      <c r="G13" s="307">
        <f>VLOOKUP(C13,'[1]C (4)'!$C$6:$K$46,9,0)</f>
        <v>0</v>
      </c>
      <c r="H13" s="307">
        <f>VLOOKUP(C13,'[1]C (5)'!$C$6:$K$46,9,0)</f>
        <v>0</v>
      </c>
      <c r="I13" s="307">
        <f>VLOOKUP(C13,'[1]C (6)'!$C$6:$K$46,9,0)</f>
        <v>0</v>
      </c>
      <c r="J13" s="307">
        <f>VLOOKUP(C13,'[1]C (7)'!$C$6:$K$46,9,0)</f>
        <v>0</v>
      </c>
      <c r="K13" s="307">
        <f>VLOOKUP(C13,'[1]C (8)'!$C$6:$K$46,9,0)</f>
        <v>0</v>
      </c>
      <c r="L13" s="307">
        <f>VLOOKUP(C13,'[1]C (9)'!$C$6:$K$46,9,0)</f>
        <v>0</v>
      </c>
      <c r="M13" s="307">
        <f>VLOOKUP(C13,'[1]C (10)'!$C$6:$K$46,9,0)</f>
        <v>0</v>
      </c>
      <c r="N13" s="307">
        <f>VLOOKUP(C13,'[1]C (11)'!$C$6:$K$46,9,0)</f>
        <v>0</v>
      </c>
      <c r="O13" s="307">
        <f>VLOOKUP(C13,'[1]C (12)'!$C$6:$K$46,9,0)</f>
        <v>0</v>
      </c>
      <c r="P13" s="307">
        <f>VLOOKUP(C13,'[1]C (13)'!$C$6:$K$46,9,0)</f>
        <v>0</v>
      </c>
      <c r="Q13" s="307">
        <f>VLOOKUP(C13,'[1]C (14)'!$C$6:$K$46,9,0)</f>
        <v>0</v>
      </c>
      <c r="R13" s="307">
        <f>VLOOKUP(C13,'[1]C (15)'!$C$6:$K$46,9,0)</f>
        <v>0</v>
      </c>
      <c r="S13" s="307">
        <f>VLOOKUP(C13,'[1]C (16)'!$C$6:$K$46,9,0)</f>
        <v>0</v>
      </c>
      <c r="T13" s="307">
        <f>VLOOKUP(C13,'[1]C (17)'!$C$6:$K$46,9,0)</f>
        <v>0</v>
      </c>
      <c r="U13" s="307">
        <f>VLOOKUP(C13,'[1]C (18)'!$C$6:$K$46,9,0)</f>
        <v>0</v>
      </c>
      <c r="V13" s="307">
        <f>VLOOKUP(C13,'[1]C (19)'!$C$6:$K$46,9,0)</f>
        <v>0</v>
      </c>
      <c r="W13" s="307">
        <f>VLOOKUP(C13,'[1]C (20)'!$C$6:$K$46,9,0)</f>
        <v>0</v>
      </c>
      <c r="X13" s="307">
        <f>VLOOKUP(C13,'[1]C (21)'!$C$6:$K$46,9,0)</f>
        <v>0</v>
      </c>
      <c r="Y13" s="307">
        <f>VLOOKUP(C13,'[1]C (22)'!$C$6:$K$46,9,0)</f>
        <v>0</v>
      </c>
      <c r="Z13" s="307">
        <f>VLOOKUP(C13,'[1]C (23)'!$C$6:$K$46,9,0)</f>
        <v>0</v>
      </c>
      <c r="AA13" s="307">
        <f>VLOOKUP(C13,'[1]C (24)'!$C$6:$K$46,9,0)</f>
        <v>0</v>
      </c>
      <c r="AB13" s="307">
        <f>VLOOKUP(C13,'[1]C (25)'!$C$6:$K$46,9,0)</f>
        <v>0</v>
      </c>
      <c r="AC13" s="307">
        <f>VLOOKUP(C13,'[1]C (26)'!$C$6:$K$46,9,0)</f>
        <v>0</v>
      </c>
      <c r="AD13" s="307">
        <f>VLOOKUP(C13,'[1]C (27)'!$C$6:$K$46,9,0)</f>
        <v>21007746</v>
      </c>
      <c r="AE13" s="307">
        <f>VLOOKUP(C13,'[1]C (28)'!$C$6:$K$46,9,0)</f>
        <v>0</v>
      </c>
      <c r="AF13" s="307">
        <f>VLOOKUP(C13,'[1]C (29)'!$C$6:$K$46,9,0)</f>
        <v>0</v>
      </c>
      <c r="AG13" s="307">
        <f>VLOOKUP(C13,'[1]C (30)'!$C$6:$K$46,9,0)</f>
        <v>0</v>
      </c>
    </row>
    <row r="14" spans="3:33">
      <c r="C14" s="253" t="s">
        <v>460</v>
      </c>
      <c r="D14" s="307">
        <f>VLOOKUP(C14,'[1]C (1)'!$C$6:$K$46,9,0)</f>
        <v>0</v>
      </c>
      <c r="E14" s="307">
        <f>VLOOKUP(C14,'[1]C (2)'!$C$6:$K$46,9,0)</f>
        <v>0</v>
      </c>
      <c r="F14" s="307">
        <f>VLOOKUP(C14,'[1]C (3)'!$C$6:$K$46,9,0)</f>
        <v>0</v>
      </c>
      <c r="G14" s="307">
        <f>VLOOKUP(C14,'[1]C (4)'!$C$6:$K$46,9,0)</f>
        <v>0</v>
      </c>
      <c r="H14" s="307">
        <f>VLOOKUP(C14,'[1]C (5)'!$C$6:$K$46,9,0)</f>
        <v>0</v>
      </c>
      <c r="I14" s="307">
        <f>VLOOKUP(C14,'[1]C (6)'!$C$6:$K$46,9,0)</f>
        <v>0</v>
      </c>
      <c r="J14" s="307">
        <f>VLOOKUP(C14,'[1]C (7)'!$C$6:$K$46,9,0)</f>
        <v>0</v>
      </c>
      <c r="K14" s="307">
        <f>VLOOKUP(C14,'[1]C (8)'!$C$6:$K$46,9,0)</f>
        <v>0</v>
      </c>
      <c r="L14" s="307">
        <f>VLOOKUP(C14,'[1]C (9)'!$C$6:$K$46,9,0)</f>
        <v>0</v>
      </c>
      <c r="M14" s="307">
        <f>VLOOKUP(C14,'[1]C (10)'!$C$6:$K$46,9,0)</f>
        <v>0</v>
      </c>
      <c r="N14" s="307">
        <f>VLOOKUP(C14,'[1]C (11)'!$C$6:$K$46,9,0)</f>
        <v>0</v>
      </c>
      <c r="O14" s="307">
        <f>VLOOKUP(C14,'[1]C (12)'!$C$6:$K$46,9,0)</f>
        <v>0</v>
      </c>
      <c r="P14" s="307">
        <f>VLOOKUP(C14,'[1]C (13)'!$C$6:$K$46,9,0)</f>
        <v>0</v>
      </c>
      <c r="Q14" s="307">
        <f>VLOOKUP(C14,'[1]C (14)'!$C$6:$K$46,9,0)</f>
        <v>0</v>
      </c>
      <c r="R14" s="307">
        <f>VLOOKUP(C14,'[1]C (15)'!$C$6:$K$46,9,0)</f>
        <v>0</v>
      </c>
      <c r="S14" s="307">
        <f>VLOOKUP(C14,'[1]C (16)'!$C$6:$K$46,9,0)</f>
        <v>0</v>
      </c>
      <c r="T14" s="307">
        <f>VLOOKUP(C14,'[1]C (17)'!$C$6:$K$46,9,0)</f>
        <v>0</v>
      </c>
      <c r="U14" s="307">
        <f>VLOOKUP(C14,'[1]C (18)'!$C$6:$K$46,9,0)</f>
        <v>0</v>
      </c>
      <c r="V14" s="307">
        <f>VLOOKUP(C14,'[1]C (19)'!$C$6:$K$46,9,0)</f>
        <v>0</v>
      </c>
      <c r="W14" s="307">
        <f>VLOOKUP(C14,'[1]C (20)'!$C$6:$K$46,9,0)</f>
        <v>0</v>
      </c>
      <c r="X14" s="307">
        <f>VLOOKUP(C14,'[1]C (21)'!$C$6:$K$46,9,0)</f>
        <v>0</v>
      </c>
      <c r="Y14" s="307">
        <f>VLOOKUP(C14,'[1]C (22)'!$C$6:$K$46,9,0)</f>
        <v>0</v>
      </c>
      <c r="Z14" s="307">
        <f>VLOOKUP(C14,'[1]C (23)'!$C$6:$K$46,9,0)</f>
        <v>10119</v>
      </c>
      <c r="AA14" s="307">
        <f>VLOOKUP(C14,'[1]C (24)'!$C$6:$K$46,9,0)</f>
        <v>0</v>
      </c>
      <c r="AB14" s="307">
        <f>VLOOKUP(C14,'[1]C (25)'!$C$6:$K$46,9,0)</f>
        <v>1518</v>
      </c>
      <c r="AC14" s="307">
        <f>VLOOKUP(C14,'[1]C (26)'!$C$6:$K$46,9,0)</f>
        <v>0</v>
      </c>
      <c r="AD14" s="307">
        <f>VLOOKUP(C14,'[1]C (27)'!$C$6:$K$46,9,0)</f>
        <v>0</v>
      </c>
      <c r="AE14" s="307">
        <f>VLOOKUP(C14,'[1]C (28)'!$C$6:$K$46,9,0)</f>
        <v>0</v>
      </c>
      <c r="AF14" s="307">
        <f>VLOOKUP(C14,'[1]C (29)'!$C$6:$K$46,9,0)</f>
        <v>0</v>
      </c>
      <c r="AG14" s="307">
        <f>VLOOKUP(C14,'[1]C (30)'!$C$6:$K$46,9,0)</f>
        <v>0</v>
      </c>
    </row>
    <row r="15" spans="3:33">
      <c r="C15" s="253" t="s">
        <v>483</v>
      </c>
      <c r="D15" s="307">
        <f>VLOOKUP(C15,'[1]C (1)'!$C$6:$K$46,9,0)</f>
        <v>0</v>
      </c>
      <c r="E15" s="307">
        <f>VLOOKUP(C15,'[1]C (2)'!$C$6:$K$46,9,0)</f>
        <v>0</v>
      </c>
      <c r="F15" s="307">
        <f>VLOOKUP(C15,'[1]C (3)'!$C$6:$K$46,9,0)</f>
        <v>0</v>
      </c>
      <c r="G15" s="307">
        <f>VLOOKUP(C15,'[1]C (4)'!$C$6:$K$46,9,0)</f>
        <v>0</v>
      </c>
      <c r="H15" s="307">
        <f>VLOOKUP(C15,'[1]C (5)'!$C$6:$K$46,9,0)</f>
        <v>74139</v>
      </c>
      <c r="I15" s="307">
        <f>VLOOKUP(C15,'[1]C (6)'!$C$6:$K$46,9,0)</f>
        <v>0</v>
      </c>
      <c r="J15" s="307">
        <f>VLOOKUP(C15,'[1]C (7)'!$C$6:$K$46,9,0)</f>
        <v>75000</v>
      </c>
      <c r="K15" s="307">
        <f>VLOOKUP(C15,'[1]C (8)'!$C$6:$K$46,9,0)</f>
        <v>75000</v>
      </c>
      <c r="L15" s="307">
        <f>VLOOKUP(C15,'[1]C (9)'!$C$6:$K$46,9,0)</f>
        <v>75000</v>
      </c>
      <c r="M15" s="307">
        <f>VLOOKUP(C15,'[1]C (10)'!$C$6:$K$46,9,0)</f>
        <v>0</v>
      </c>
      <c r="N15" s="307">
        <f>VLOOKUP(C15,'[1]C (11)'!$C$6:$K$46,9,0)</f>
        <v>0</v>
      </c>
      <c r="O15" s="307">
        <f>VLOOKUP(C15,'[1]C (12)'!$C$6:$K$46,9,0)</f>
        <v>0</v>
      </c>
      <c r="P15" s="307">
        <f>VLOOKUP(C15,'[1]C (13)'!$C$6:$K$46,9,0)</f>
        <v>75766</v>
      </c>
      <c r="Q15" s="307">
        <f>VLOOKUP(C15,'[1]C (14)'!$C$6:$K$46,9,0)</f>
        <v>73614</v>
      </c>
      <c r="R15" s="307">
        <f>VLOOKUP(C15,'[1]C (15)'!$C$6:$K$46,9,0)</f>
        <v>76062</v>
      </c>
      <c r="S15" s="307">
        <f>VLOOKUP(C15,'[1]C (16)'!$C$6:$K$46,9,0)</f>
        <v>0</v>
      </c>
      <c r="T15" s="307">
        <f>VLOOKUP(C15,'[1]C (17)'!$C$6:$K$46,9,0)</f>
        <v>0</v>
      </c>
      <c r="U15" s="307">
        <f>VLOOKUP(C15,'[1]C (18)'!$C$6:$K$46,9,0)</f>
        <v>0</v>
      </c>
      <c r="V15" s="307">
        <f>VLOOKUP(C15,'[1]C (19)'!$C$6:$K$46,9,0)</f>
        <v>0</v>
      </c>
      <c r="W15" s="307">
        <f>VLOOKUP(C15,'[1]C (20)'!$C$6:$K$46,9,0)</f>
        <v>0</v>
      </c>
      <c r="X15" s="307">
        <f>VLOOKUP(C15,'[1]C (21)'!$C$6:$K$46,9,0)</f>
        <v>0</v>
      </c>
      <c r="Y15" s="307">
        <f>VLOOKUP(C15,'[1]C (22)'!$C$6:$K$46,9,0)</f>
        <v>0</v>
      </c>
      <c r="Z15" s="307">
        <f>VLOOKUP(C15,'[1]C (23)'!$C$6:$K$46,9,0)</f>
        <v>0</v>
      </c>
      <c r="AA15" s="307">
        <f>VLOOKUP(C15,'[1]C (24)'!$C$6:$K$46,9,0)</f>
        <v>0</v>
      </c>
      <c r="AB15" s="307">
        <f>VLOOKUP(C15,'[1]C (25)'!$C$6:$K$46,9,0)</f>
        <v>0</v>
      </c>
      <c r="AC15" s="307">
        <f>VLOOKUP(C15,'[1]C (26)'!$C$6:$K$46,9,0)</f>
        <v>0</v>
      </c>
      <c r="AD15" s="307">
        <f>VLOOKUP(C15,'[1]C (27)'!$C$6:$K$46,9,0)</f>
        <v>0</v>
      </c>
      <c r="AE15" s="307">
        <f>VLOOKUP(C15,'[1]C (28)'!$C$6:$K$46,9,0)</f>
        <v>0</v>
      </c>
      <c r="AF15" s="307">
        <f>VLOOKUP(C15,'[1]C (29)'!$C$6:$K$46,9,0)</f>
        <v>0</v>
      </c>
      <c r="AG15" s="307">
        <f>VLOOKUP(C15,'[1]C (30)'!$C$6:$K$46,9,0)</f>
        <v>0</v>
      </c>
    </row>
    <row r="16" spans="3:33">
      <c r="C16" s="253" t="s">
        <v>466</v>
      </c>
      <c r="D16" s="307">
        <f>VLOOKUP(C16,'[1]C (1)'!$C$6:$K$46,9,0)</f>
        <v>0</v>
      </c>
      <c r="E16" s="307">
        <f>VLOOKUP(C16,'[1]C (2)'!$C$6:$K$46,9,0)</f>
        <v>0</v>
      </c>
      <c r="F16" s="307">
        <f>VLOOKUP(C16,'[1]C (3)'!$C$6:$K$46,9,0)</f>
        <v>0</v>
      </c>
      <c r="G16" s="307">
        <f>VLOOKUP(C16,'[1]C (4)'!$C$6:$K$46,9,0)</f>
        <v>0</v>
      </c>
      <c r="H16" s="307">
        <f>VLOOKUP(C16,'[1]C (5)'!$C$6:$K$46,9,0)</f>
        <v>0</v>
      </c>
      <c r="I16" s="307">
        <f>VLOOKUP(C16,'[1]C (6)'!$C$6:$K$46,9,0)</f>
        <v>0</v>
      </c>
      <c r="J16" s="307">
        <f>VLOOKUP(C16,'[1]C (7)'!$C$6:$K$46,9,0)</f>
        <v>0</v>
      </c>
      <c r="K16" s="307">
        <f>VLOOKUP(C16,'[1]C (8)'!$C$6:$K$46,9,0)</f>
        <v>0</v>
      </c>
      <c r="L16" s="307">
        <f>VLOOKUP(C16,'[1]C (9)'!$C$6:$K$46,9,0)</f>
        <v>0</v>
      </c>
      <c r="M16" s="307">
        <f>VLOOKUP(C16,'[1]C (10)'!$C$6:$K$46,9,0)</f>
        <v>0</v>
      </c>
      <c r="N16" s="307">
        <f>VLOOKUP(C16,'[1]C (11)'!$C$6:$K$46,9,0)</f>
        <v>0</v>
      </c>
      <c r="O16" s="307">
        <f>VLOOKUP(C16,'[1]C (12)'!$C$6:$K$46,9,0)</f>
        <v>0</v>
      </c>
      <c r="P16" s="307">
        <f>VLOOKUP(C16,'[1]C (13)'!$C$6:$K$46,9,0)</f>
        <v>0</v>
      </c>
      <c r="Q16" s="307">
        <f>VLOOKUP(C16,'[1]C (14)'!$C$6:$K$46,9,0)</f>
        <v>0</v>
      </c>
      <c r="R16" s="307">
        <f>VLOOKUP(C16,'[1]C (15)'!$C$6:$K$46,9,0)</f>
        <v>0</v>
      </c>
      <c r="S16" s="307">
        <f>VLOOKUP(C16,'[1]C (16)'!$C$6:$K$46,9,0)</f>
        <v>0</v>
      </c>
      <c r="T16" s="307">
        <f>VLOOKUP(C16,'[1]C (17)'!$C$6:$K$46,9,0)</f>
        <v>0</v>
      </c>
      <c r="U16" s="307">
        <f>VLOOKUP(C16,'[1]C (18)'!$C$6:$K$46,9,0)</f>
        <v>0</v>
      </c>
      <c r="V16" s="307">
        <f>VLOOKUP(C16,'[1]C (19)'!$C$6:$K$46,9,0)</f>
        <v>0</v>
      </c>
      <c r="W16" s="307">
        <f>VLOOKUP(C16,'[1]C (20)'!$C$6:$K$46,9,0)</f>
        <v>0</v>
      </c>
      <c r="X16" s="307">
        <f>VLOOKUP(C16,'[1]C (21)'!$C$6:$K$46,9,0)</f>
        <v>0</v>
      </c>
      <c r="Y16" s="307">
        <f>VLOOKUP(C16,'[1]C (22)'!$C$6:$K$46,9,0)</f>
        <v>0</v>
      </c>
      <c r="Z16" s="307">
        <f>VLOOKUP(C16,'[1]C (23)'!$C$6:$K$46,9,0)</f>
        <v>0</v>
      </c>
      <c r="AA16" s="307">
        <f>VLOOKUP(C16,'[1]C (24)'!$C$6:$K$46,9,0)</f>
        <v>0</v>
      </c>
      <c r="AB16" s="307">
        <f>VLOOKUP(C16,'[1]C (25)'!$C$6:$K$46,9,0)</f>
        <v>0</v>
      </c>
      <c r="AC16" s="307">
        <f>VLOOKUP(C16,'[1]C (26)'!$C$6:$K$46,9,0)</f>
        <v>0</v>
      </c>
      <c r="AD16" s="307">
        <f>VLOOKUP(C16,'[1]C (27)'!$C$6:$K$46,9,0)</f>
        <v>0</v>
      </c>
      <c r="AE16" s="307">
        <f>VLOOKUP(C16,'[1]C (28)'!$C$6:$K$46,9,0)</f>
        <v>0</v>
      </c>
      <c r="AF16" s="307">
        <f>VLOOKUP(C16,'[1]C (29)'!$C$6:$K$46,9,0)</f>
        <v>0</v>
      </c>
      <c r="AG16" s="307">
        <f>VLOOKUP(C16,'[1]C (30)'!$C$6:$K$46,9,0)</f>
        <v>25428156</v>
      </c>
    </row>
    <row r="17" spans="3:33">
      <c r="C17" s="253" t="s">
        <v>452</v>
      </c>
      <c r="D17" s="307">
        <f>VLOOKUP(C17,'[1]C (1)'!$C$6:$K$46,9,0)</f>
        <v>0</v>
      </c>
      <c r="E17" s="307">
        <f>VLOOKUP(C17,'[1]C (2)'!$C$6:$K$46,9,0)</f>
        <v>0</v>
      </c>
      <c r="F17" s="307">
        <f>VLOOKUP(C17,'[1]C (3)'!$C$6:$K$46,9,0)</f>
        <v>50993</v>
      </c>
      <c r="G17" s="307">
        <f>VLOOKUP(C17,'[1]C (4)'!$C$6:$K$46,9,0)</f>
        <v>0</v>
      </c>
      <c r="H17" s="307">
        <f>VLOOKUP(C17,'[1]C (5)'!$C$6:$K$46,9,0)</f>
        <v>0</v>
      </c>
      <c r="I17" s="307">
        <f>VLOOKUP(C17,'[1]C (6)'!$C$6:$K$46,9,0)</f>
        <v>0</v>
      </c>
      <c r="J17" s="307">
        <f>VLOOKUP(C17,'[1]C (7)'!$C$6:$K$46,9,0)</f>
        <v>18979</v>
      </c>
      <c r="K17" s="307">
        <f>VLOOKUP(C17,'[1]C (8)'!$C$6:$K$46,9,0)</f>
        <v>0</v>
      </c>
      <c r="L17" s="307">
        <f>VLOOKUP(C17,'[1]C (9)'!$C$6:$K$46,9,0)</f>
        <v>32153</v>
      </c>
      <c r="M17" s="307">
        <f>VLOOKUP(C17,'[1]C (10)'!$C$6:$K$46,9,0)</f>
        <v>0</v>
      </c>
      <c r="N17" s="307">
        <f>VLOOKUP(C17,'[1]C (11)'!$C$6:$K$46,9,0)</f>
        <v>0</v>
      </c>
      <c r="O17" s="307">
        <f>VLOOKUP(C17,'[1]C (12)'!$C$6:$K$46,9,0)</f>
        <v>0</v>
      </c>
      <c r="P17" s="307">
        <f>VLOOKUP(C17,'[1]C (13)'!$C$6:$K$46,9,0)</f>
        <v>75859</v>
      </c>
      <c r="Q17" s="307">
        <f>VLOOKUP(C17,'[1]C (14)'!$C$6:$K$46,9,0)</f>
        <v>20886</v>
      </c>
      <c r="R17" s="307">
        <f>VLOOKUP(C17,'[1]C (15)'!$C$6:$K$46,9,0)</f>
        <v>133013</v>
      </c>
      <c r="S17" s="307">
        <f>VLOOKUP(C17,'[1]C (16)'!$C$6:$K$46,9,0)</f>
        <v>0</v>
      </c>
      <c r="T17" s="307">
        <f>VLOOKUP(C17,'[1]C (17)'!$C$6:$K$46,9,0)</f>
        <v>0</v>
      </c>
      <c r="U17" s="307">
        <f>VLOOKUP(C17,'[1]C (18)'!$C$6:$K$46,9,0)</f>
        <v>0</v>
      </c>
      <c r="V17" s="307">
        <f>VLOOKUP(C17,'[1]C (19)'!$C$6:$K$46,9,0)</f>
        <v>0</v>
      </c>
      <c r="W17" s="307">
        <f>VLOOKUP(C17,'[1]C (20)'!$C$6:$K$46,9,0)</f>
        <v>0</v>
      </c>
      <c r="X17" s="307">
        <f>VLOOKUP(C17,'[1]C (21)'!$C$6:$K$46,9,0)</f>
        <v>0</v>
      </c>
      <c r="Y17" s="307">
        <f>VLOOKUP(C17,'[1]C (22)'!$C$6:$K$46,9,0)</f>
        <v>3373</v>
      </c>
      <c r="Z17" s="307">
        <f>VLOOKUP(C17,'[1]C (23)'!$C$6:$K$46,9,0)</f>
        <v>0</v>
      </c>
      <c r="AA17" s="307">
        <f>VLOOKUP(C17,'[1]C (24)'!$C$6:$K$46,9,0)</f>
        <v>0</v>
      </c>
      <c r="AB17" s="307">
        <f>VLOOKUP(C17,'[1]C (25)'!$C$6:$K$46,9,0)</f>
        <v>0</v>
      </c>
      <c r="AC17" s="307">
        <f>VLOOKUP(C17,'[1]C (26)'!$C$6:$K$46,9,0)</f>
        <v>1790</v>
      </c>
      <c r="AD17" s="307">
        <f>VLOOKUP(C17,'[1]C (27)'!$C$6:$K$46,9,0)</f>
        <v>0</v>
      </c>
      <c r="AE17" s="307">
        <f>VLOOKUP(C17,'[1]C (28)'!$C$6:$K$46,9,0)</f>
        <v>0</v>
      </c>
      <c r="AF17" s="307">
        <f>VLOOKUP(C17,'[1]C (29)'!$C$6:$K$46,9,0)</f>
        <v>0</v>
      </c>
      <c r="AG17" s="307">
        <f>VLOOKUP(C17,'[1]C (30)'!$C$6:$K$46,9,0)</f>
        <v>0</v>
      </c>
    </row>
    <row r="18" spans="3:33">
      <c r="C18" s="253" t="s">
        <v>464</v>
      </c>
      <c r="D18" s="307">
        <f>VLOOKUP(C18,'[1]C (1)'!$C$6:$K$46,9,0)</f>
        <v>0</v>
      </c>
      <c r="E18" s="307">
        <f>VLOOKUP(C18,'[1]C (2)'!$C$6:$K$46,9,0)</f>
        <v>0</v>
      </c>
      <c r="F18" s="307">
        <f>VLOOKUP(C18,'[1]C (3)'!$C$6:$K$46,9,0)</f>
        <v>0</v>
      </c>
      <c r="G18" s="307">
        <f>VLOOKUP(C18,'[1]C (4)'!$C$6:$K$46,9,0)</f>
        <v>0</v>
      </c>
      <c r="H18" s="307">
        <f>VLOOKUP(C18,'[1]C (5)'!$C$6:$K$46,9,0)</f>
        <v>280340</v>
      </c>
      <c r="I18" s="307">
        <f>VLOOKUP(C18,'[1]C (6)'!$C$6:$K$46,9,0)</f>
        <v>0</v>
      </c>
      <c r="J18" s="307">
        <f>VLOOKUP(C18,'[1]C (7)'!$C$6:$K$46,9,0)</f>
        <v>0</v>
      </c>
      <c r="K18" s="307">
        <f>VLOOKUP(C18,'[1]C (8)'!$C$6:$K$46,9,0)</f>
        <v>0</v>
      </c>
      <c r="L18" s="307">
        <f>VLOOKUP(C18,'[1]C (9)'!$C$6:$K$46,9,0)</f>
        <v>0</v>
      </c>
      <c r="M18" s="307">
        <f>VLOOKUP(C18,'[1]C (10)'!$C$6:$K$46,9,0)</f>
        <v>0</v>
      </c>
      <c r="N18" s="307">
        <f>VLOOKUP(C18,'[1]C (11)'!$C$6:$K$46,9,0)</f>
        <v>0</v>
      </c>
      <c r="O18" s="307">
        <f>VLOOKUP(C18,'[1]C (12)'!$C$6:$K$46,9,0)</f>
        <v>0</v>
      </c>
      <c r="P18" s="307">
        <f>VLOOKUP(C18,'[1]C (13)'!$C$6:$K$46,9,0)</f>
        <v>0</v>
      </c>
      <c r="Q18" s="307">
        <f>VLOOKUP(C18,'[1]C (14)'!$C$6:$K$46,9,0)</f>
        <v>0</v>
      </c>
      <c r="R18" s="307">
        <f>VLOOKUP(C18,'[1]C (15)'!$C$6:$K$46,9,0)</f>
        <v>0</v>
      </c>
      <c r="S18" s="307">
        <f>VLOOKUP(C18,'[1]C (16)'!$C$6:$K$46,9,0)</f>
        <v>0</v>
      </c>
      <c r="T18" s="307">
        <f>VLOOKUP(C18,'[1]C (17)'!$C$6:$K$46,9,0)</f>
        <v>470901</v>
      </c>
      <c r="U18" s="307">
        <f>VLOOKUP(C18,'[1]C (18)'!$C$6:$K$46,9,0)</f>
        <v>0</v>
      </c>
      <c r="V18" s="307">
        <f>VLOOKUP(C18,'[1]C (19)'!$C$6:$K$46,9,0)</f>
        <v>0</v>
      </c>
      <c r="W18" s="307">
        <f>VLOOKUP(C18,'[1]C (20)'!$C$6:$K$46,9,0)</f>
        <v>0</v>
      </c>
      <c r="X18" s="307">
        <f>VLOOKUP(C18,'[1]C (21)'!$C$6:$K$46,9,0)</f>
        <v>132831</v>
      </c>
      <c r="Y18" s="307">
        <f>VLOOKUP(C18,'[1]C (22)'!$C$6:$K$46,9,0)</f>
        <v>0</v>
      </c>
      <c r="Z18" s="307">
        <f>VLOOKUP(C18,'[1]C (23)'!$C$6:$K$46,9,0)</f>
        <v>9958</v>
      </c>
      <c r="AA18" s="307">
        <f>VLOOKUP(C18,'[1]C (24)'!$C$6:$K$46,9,0)</f>
        <v>0</v>
      </c>
      <c r="AB18" s="307">
        <f>VLOOKUP(C18,'[1]C (25)'!$C$6:$K$46,9,0)</f>
        <v>4250</v>
      </c>
      <c r="AC18" s="307">
        <f>VLOOKUP(C18,'[1]C (26)'!$C$6:$K$46,9,0)</f>
        <v>3204</v>
      </c>
      <c r="AD18" s="307">
        <f>VLOOKUP(C18,'[1]C (27)'!$C$6:$K$46,9,0)</f>
        <v>0</v>
      </c>
      <c r="AE18" s="307">
        <f>VLOOKUP(C18,'[1]C (28)'!$C$6:$K$46,9,0)</f>
        <v>0</v>
      </c>
      <c r="AF18" s="307">
        <f>VLOOKUP(C18,'[1]C (29)'!$C$6:$K$46,9,0)</f>
        <v>0</v>
      </c>
      <c r="AG18" s="307">
        <f>VLOOKUP(C18,'[1]C (30)'!$C$6:$K$46,9,0)</f>
        <v>0</v>
      </c>
    </row>
    <row r="19" spans="3:33">
      <c r="C19" s="253" t="s">
        <v>484</v>
      </c>
      <c r="D19" s="307">
        <f>VLOOKUP(C19,'[1]C (1)'!$C$6:$K$46,9,0)</f>
        <v>0</v>
      </c>
      <c r="E19" s="307">
        <f>VLOOKUP(C19,'[1]C (2)'!$C$6:$K$46,9,0)</f>
        <v>0</v>
      </c>
      <c r="F19" s="307">
        <f>VLOOKUP(C19,'[1]C (3)'!$C$6:$K$46,9,0)</f>
        <v>0</v>
      </c>
      <c r="G19" s="307">
        <f>VLOOKUP(C19,'[1]C (4)'!$C$6:$K$46,9,0)</f>
        <v>0</v>
      </c>
      <c r="H19" s="307">
        <f>VLOOKUP(C19,'[1]C (5)'!$C$6:$K$46,9,0)</f>
        <v>0</v>
      </c>
      <c r="I19" s="307">
        <f>VLOOKUP(C19,'[1]C (6)'!$C$6:$K$46,9,0)</f>
        <v>0</v>
      </c>
      <c r="J19" s="307">
        <f>VLOOKUP(C19,'[1]C (7)'!$C$6:$K$46,9,0)</f>
        <v>0</v>
      </c>
      <c r="K19" s="307">
        <f>VLOOKUP(C19,'[1]C (8)'!$C$6:$K$46,9,0)</f>
        <v>0</v>
      </c>
      <c r="L19" s="307">
        <f>VLOOKUP(C19,'[1]C (9)'!$C$6:$K$46,9,0)</f>
        <v>0</v>
      </c>
      <c r="M19" s="307">
        <f>VLOOKUP(C19,'[1]C (10)'!$C$6:$K$46,9,0)</f>
        <v>0</v>
      </c>
      <c r="N19" s="307">
        <f>VLOOKUP(C19,'[1]C (11)'!$C$6:$K$46,9,0)</f>
        <v>0</v>
      </c>
      <c r="O19" s="307">
        <f>VLOOKUP(C19,'[1]C (12)'!$C$6:$K$46,9,0)</f>
        <v>0</v>
      </c>
      <c r="P19" s="307">
        <f>VLOOKUP(C19,'[1]C (13)'!$C$6:$K$46,9,0)</f>
        <v>0</v>
      </c>
      <c r="Q19" s="307">
        <f>VLOOKUP(C19,'[1]C (14)'!$C$6:$K$46,9,0)</f>
        <v>0</v>
      </c>
      <c r="R19" s="307">
        <f>VLOOKUP(C19,'[1]C (15)'!$C$6:$K$46,9,0)</f>
        <v>0</v>
      </c>
      <c r="S19" s="307">
        <f>VLOOKUP(C19,'[1]C (16)'!$C$6:$K$46,9,0)</f>
        <v>0</v>
      </c>
      <c r="T19" s="307">
        <f>VLOOKUP(C19,'[1]C (17)'!$C$6:$K$46,9,0)</f>
        <v>13908</v>
      </c>
      <c r="U19" s="307">
        <f>VLOOKUP(C19,'[1]C (18)'!$C$6:$K$46,9,0)</f>
        <v>0</v>
      </c>
      <c r="V19" s="307">
        <f>VLOOKUP(C19,'[1]C (19)'!$C$6:$K$46,9,0)</f>
        <v>0</v>
      </c>
      <c r="W19" s="307">
        <f>VLOOKUP(C19,'[1]C (20)'!$C$6:$K$46,9,0)</f>
        <v>0</v>
      </c>
      <c r="X19" s="307">
        <f>VLOOKUP(C19,'[1]C (21)'!$C$6:$K$46,9,0)</f>
        <v>0</v>
      </c>
      <c r="Y19" s="307">
        <f>VLOOKUP(C19,'[1]C (22)'!$C$6:$K$46,9,0)</f>
        <v>0</v>
      </c>
      <c r="Z19" s="307">
        <f>VLOOKUP(C19,'[1]C (23)'!$C$6:$K$46,9,0)</f>
        <v>0</v>
      </c>
      <c r="AA19" s="307">
        <f>VLOOKUP(C19,'[1]C (24)'!$C$6:$K$46,9,0)</f>
        <v>0</v>
      </c>
      <c r="AB19" s="307">
        <f>VLOOKUP(C19,'[1]C (25)'!$C$6:$K$46,9,0)</f>
        <v>0</v>
      </c>
      <c r="AC19" s="307">
        <f>VLOOKUP(C19,'[1]C (26)'!$C$6:$K$46,9,0)</f>
        <v>0</v>
      </c>
      <c r="AD19" s="307">
        <f>VLOOKUP(C19,'[1]C (27)'!$C$6:$K$46,9,0)</f>
        <v>0</v>
      </c>
      <c r="AE19" s="307">
        <f>VLOOKUP(C19,'[1]C (28)'!$C$6:$K$46,9,0)</f>
        <v>0</v>
      </c>
      <c r="AF19" s="307">
        <f>VLOOKUP(C19,'[1]C (29)'!$C$6:$K$46,9,0)</f>
        <v>0</v>
      </c>
      <c r="AG19" s="307">
        <f>VLOOKUP(C19,'[1]C (30)'!$C$6:$K$46,9,0)</f>
        <v>0</v>
      </c>
    </row>
    <row r="20" spans="3:33">
      <c r="C20" s="253" t="s">
        <v>479</v>
      </c>
      <c r="D20" s="307">
        <f>VLOOKUP(C20,'[1]C (1)'!$C$6:$K$46,9,0)</f>
        <v>0</v>
      </c>
      <c r="E20" s="307">
        <f>VLOOKUP(C20,'[1]C (2)'!$C$6:$K$46,9,0)</f>
        <v>0</v>
      </c>
      <c r="F20" s="307">
        <f>VLOOKUP(C20,'[1]C (3)'!$C$6:$K$46,9,0)</f>
        <v>0</v>
      </c>
      <c r="G20" s="307">
        <f>VLOOKUP(C20,'[1]C (4)'!$C$6:$K$46,9,0)</f>
        <v>0</v>
      </c>
      <c r="H20" s="307">
        <f>VLOOKUP(C20,'[1]C (5)'!$C$6:$K$46,9,0)</f>
        <v>0</v>
      </c>
      <c r="I20" s="307">
        <f>VLOOKUP(C20,'[1]C (6)'!$C$6:$K$46,9,0)</f>
        <v>0</v>
      </c>
      <c r="J20" s="307">
        <f>VLOOKUP(C20,'[1]C (7)'!$C$6:$K$46,9,0)</f>
        <v>388737</v>
      </c>
      <c r="K20" s="307">
        <f>VLOOKUP(C20,'[1]C (8)'!$C$6:$K$46,9,0)</f>
        <v>0</v>
      </c>
      <c r="L20" s="307">
        <f>VLOOKUP(C20,'[1]C (9)'!$C$6:$K$46,9,0)</f>
        <v>13532</v>
      </c>
      <c r="M20" s="307">
        <f>VLOOKUP(C20,'[1]C (10)'!$C$6:$K$46,9,0)</f>
        <v>0</v>
      </c>
      <c r="N20" s="307">
        <f>VLOOKUP(C20,'[1]C (11)'!$C$6:$K$46,9,0)</f>
        <v>0</v>
      </c>
      <c r="O20" s="307">
        <f>VLOOKUP(C20,'[1]C (12)'!$C$6:$K$46,9,0)</f>
        <v>0</v>
      </c>
      <c r="P20" s="307">
        <f>VLOOKUP(C20,'[1]C (13)'!$C$6:$K$46,9,0)</f>
        <v>0</v>
      </c>
      <c r="Q20" s="307">
        <f>VLOOKUP(C20,'[1]C (14)'!$C$6:$K$46,9,0)</f>
        <v>33336</v>
      </c>
      <c r="R20" s="307">
        <f>VLOOKUP(C20,'[1]C (15)'!$C$6:$K$46,9,0)</f>
        <v>0</v>
      </c>
      <c r="S20" s="307">
        <f>VLOOKUP(C20,'[1]C (16)'!$C$6:$K$46,9,0)</f>
        <v>0</v>
      </c>
      <c r="T20" s="307">
        <f>VLOOKUP(C20,'[1]C (17)'!$C$6:$K$46,9,0)</f>
        <v>0</v>
      </c>
      <c r="U20" s="307">
        <f>VLOOKUP(C20,'[1]C (18)'!$C$6:$K$46,9,0)</f>
        <v>0</v>
      </c>
      <c r="V20" s="307">
        <f>VLOOKUP(C20,'[1]C (19)'!$C$6:$K$46,9,0)</f>
        <v>0</v>
      </c>
      <c r="W20" s="307">
        <f>VLOOKUP(C20,'[1]C (20)'!$C$6:$K$46,9,0)</f>
        <v>0</v>
      </c>
      <c r="X20" s="307">
        <f>VLOOKUP(C20,'[1]C (21)'!$C$6:$K$46,9,0)</f>
        <v>0</v>
      </c>
      <c r="Y20" s="307">
        <f>VLOOKUP(C20,'[1]C (22)'!$C$6:$K$46,9,0)</f>
        <v>0</v>
      </c>
      <c r="Z20" s="307">
        <f>VLOOKUP(C20,'[1]C (23)'!$C$6:$K$46,9,0)</f>
        <v>0</v>
      </c>
      <c r="AA20" s="307">
        <f>VLOOKUP(C20,'[1]C (24)'!$C$6:$K$46,9,0)</f>
        <v>0</v>
      </c>
      <c r="AB20" s="307">
        <f>VLOOKUP(C20,'[1]C (25)'!$C$6:$K$46,9,0)</f>
        <v>0</v>
      </c>
      <c r="AC20" s="307">
        <f>VLOOKUP(C20,'[1]C (26)'!$C$6:$K$46,9,0)</f>
        <v>0</v>
      </c>
      <c r="AD20" s="307">
        <f>VLOOKUP(C20,'[1]C (27)'!$C$6:$K$46,9,0)</f>
        <v>0</v>
      </c>
      <c r="AE20" s="307">
        <f>VLOOKUP(C20,'[1]C (28)'!$C$6:$K$46,9,0)</f>
        <v>0</v>
      </c>
      <c r="AF20" s="307">
        <f>VLOOKUP(C20,'[1]C (29)'!$C$6:$K$46,9,0)</f>
        <v>0</v>
      </c>
      <c r="AG20" s="307">
        <f>VLOOKUP(C20,'[1]C (30)'!$C$6:$K$46,9,0)</f>
        <v>0</v>
      </c>
    </row>
    <row r="21" spans="3:33">
      <c r="C21" s="253" t="s">
        <v>476</v>
      </c>
      <c r="D21" s="307">
        <f>VLOOKUP(C21,'[1]C (1)'!$C$6:$K$46,9,0)</f>
        <v>0</v>
      </c>
      <c r="E21" s="307">
        <f>VLOOKUP(C21,'[1]C (2)'!$C$6:$K$46,9,0)</f>
        <v>0</v>
      </c>
      <c r="F21" s="307">
        <f>VLOOKUP(C21,'[1]C (3)'!$C$6:$K$46,9,0)</f>
        <v>12581341</v>
      </c>
      <c r="G21" s="307">
        <f>VLOOKUP(C21,'[1]C (4)'!$C$6:$K$46,9,0)</f>
        <v>0</v>
      </c>
      <c r="H21" s="307">
        <f>VLOOKUP(C21,'[1]C (5)'!$C$6:$K$46,9,0)</f>
        <v>0</v>
      </c>
      <c r="I21" s="307">
        <f>VLOOKUP(C21,'[1]C (6)'!$C$6:$K$46,9,0)</f>
        <v>0</v>
      </c>
      <c r="J21" s="307">
        <f>VLOOKUP(C21,'[1]C (7)'!$C$6:$K$46,9,0)</f>
        <v>0</v>
      </c>
      <c r="K21" s="307">
        <f>VLOOKUP(C21,'[1]C (8)'!$C$6:$K$46,9,0)</f>
        <v>0</v>
      </c>
      <c r="L21" s="307">
        <f>VLOOKUP(C21,'[1]C (9)'!$C$6:$K$46,9,0)</f>
        <v>0</v>
      </c>
      <c r="M21" s="307">
        <f>VLOOKUP(C21,'[1]C (10)'!$C$6:$K$46,9,0)</f>
        <v>0</v>
      </c>
      <c r="N21" s="307">
        <f>VLOOKUP(C21,'[1]C (11)'!$C$6:$K$46,9,0)</f>
        <v>0</v>
      </c>
      <c r="O21" s="307">
        <f>VLOOKUP(C21,'[1]C (12)'!$C$6:$K$46,9,0)</f>
        <v>0</v>
      </c>
      <c r="P21" s="307">
        <f>VLOOKUP(C21,'[1]C (13)'!$C$6:$K$46,9,0)</f>
        <v>0</v>
      </c>
      <c r="Q21" s="307">
        <f>VLOOKUP(C21,'[1]C (14)'!$C$6:$K$46,9,0)</f>
        <v>0</v>
      </c>
      <c r="R21" s="307">
        <f>VLOOKUP(C21,'[1]C (15)'!$C$6:$K$46,9,0)</f>
        <v>0</v>
      </c>
      <c r="S21" s="307">
        <f>VLOOKUP(C21,'[1]C (16)'!$C$6:$K$46,9,0)</f>
        <v>0</v>
      </c>
      <c r="T21" s="307">
        <f>VLOOKUP(C21,'[1]C (17)'!$C$6:$K$46,9,0)</f>
        <v>0</v>
      </c>
      <c r="U21" s="307">
        <f>VLOOKUP(C21,'[1]C (18)'!$C$6:$K$46,9,0)</f>
        <v>0</v>
      </c>
      <c r="V21" s="307">
        <f>VLOOKUP(C21,'[1]C (19)'!$C$6:$K$46,9,0)</f>
        <v>0</v>
      </c>
      <c r="W21" s="307">
        <f>VLOOKUP(C21,'[1]C (20)'!$C$6:$K$46,9,0)</f>
        <v>0</v>
      </c>
      <c r="X21" s="307">
        <f>VLOOKUP(C21,'[1]C (21)'!$C$6:$K$46,9,0)</f>
        <v>0</v>
      </c>
      <c r="Y21" s="307">
        <f>VLOOKUP(C21,'[1]C (22)'!$C$6:$K$46,9,0)</f>
        <v>0</v>
      </c>
      <c r="Z21" s="307">
        <f>VLOOKUP(C21,'[1]C (23)'!$C$6:$K$46,9,0)</f>
        <v>0</v>
      </c>
      <c r="AA21" s="307">
        <f>VLOOKUP(C21,'[1]C (24)'!$C$6:$K$46,9,0)</f>
        <v>0</v>
      </c>
      <c r="AB21" s="307">
        <f>VLOOKUP(C21,'[1]C (25)'!$C$6:$K$46,9,0)</f>
        <v>0</v>
      </c>
      <c r="AC21" s="307">
        <f>VLOOKUP(C21,'[1]C (26)'!$C$6:$K$46,9,0)</f>
        <v>0</v>
      </c>
      <c r="AD21" s="307">
        <f>VLOOKUP(C21,'[1]C (27)'!$C$6:$K$46,9,0)</f>
        <v>0</v>
      </c>
      <c r="AE21" s="307">
        <f>VLOOKUP(C21,'[1]C (28)'!$C$6:$K$46,9,0)</f>
        <v>0</v>
      </c>
      <c r="AF21" s="307">
        <f>VLOOKUP(C21,'[1]C (29)'!$C$6:$K$46,9,0)</f>
        <v>0</v>
      </c>
      <c r="AG21" s="307">
        <f>VLOOKUP(C21,'[1]C (30)'!$C$6:$K$46,9,0)</f>
        <v>0</v>
      </c>
    </row>
    <row r="22" spans="3:33">
      <c r="C22" s="253" t="s">
        <v>480</v>
      </c>
      <c r="D22" s="307">
        <f>VLOOKUP(C22,'[1]C (1)'!$C$6:$K$46,9,0)</f>
        <v>0</v>
      </c>
      <c r="E22" s="307">
        <f>VLOOKUP(C22,'[1]C (2)'!$C$6:$K$46,9,0)</f>
        <v>0</v>
      </c>
      <c r="F22" s="307">
        <f>VLOOKUP(C22,'[1]C (3)'!$C$6:$K$46,9,0)</f>
        <v>11398731</v>
      </c>
      <c r="G22" s="307">
        <f>VLOOKUP(C22,'[1]C (4)'!$C$6:$K$46,9,0)</f>
        <v>0</v>
      </c>
      <c r="H22" s="307">
        <f>VLOOKUP(C22,'[1]C (5)'!$C$6:$K$46,9,0)</f>
        <v>0</v>
      </c>
      <c r="I22" s="307">
        <f>VLOOKUP(C22,'[1]C (6)'!$C$6:$K$46,9,0)</f>
        <v>0</v>
      </c>
      <c r="J22" s="307">
        <f>VLOOKUP(C22,'[1]C (7)'!$C$6:$K$46,9,0)</f>
        <v>0</v>
      </c>
      <c r="K22" s="307">
        <f>VLOOKUP(C22,'[1]C (8)'!$C$6:$K$46,9,0)</f>
        <v>0</v>
      </c>
      <c r="L22" s="307">
        <f>VLOOKUP(C22,'[1]C (9)'!$C$6:$K$46,9,0)</f>
        <v>0</v>
      </c>
      <c r="M22" s="307">
        <f>VLOOKUP(C22,'[1]C (10)'!$C$6:$K$46,9,0)</f>
        <v>0</v>
      </c>
      <c r="N22" s="307">
        <f>VLOOKUP(C22,'[1]C (11)'!$C$6:$K$46,9,0)</f>
        <v>0</v>
      </c>
      <c r="O22" s="307">
        <f>VLOOKUP(C22,'[1]C (12)'!$C$6:$K$46,9,0)</f>
        <v>0</v>
      </c>
      <c r="P22" s="307">
        <f>VLOOKUP(C22,'[1]C (13)'!$C$6:$K$46,9,0)</f>
        <v>0</v>
      </c>
      <c r="Q22" s="307">
        <f>VLOOKUP(C22,'[1]C (14)'!$C$6:$K$46,9,0)</f>
        <v>0</v>
      </c>
      <c r="R22" s="307">
        <f>VLOOKUP(C22,'[1]C (15)'!$C$6:$K$46,9,0)</f>
        <v>0</v>
      </c>
      <c r="S22" s="307">
        <f>VLOOKUP(C22,'[1]C (16)'!$C$6:$K$46,9,0)</f>
        <v>0</v>
      </c>
      <c r="T22" s="307">
        <f>VLOOKUP(C22,'[1]C (17)'!$C$6:$K$46,9,0)</f>
        <v>70801</v>
      </c>
      <c r="U22" s="307">
        <f>VLOOKUP(C22,'[1]C (18)'!$C$6:$K$46,9,0)</f>
        <v>0</v>
      </c>
      <c r="V22" s="307">
        <f>VLOOKUP(C22,'[1]C (19)'!$C$6:$K$46,9,0)</f>
        <v>0</v>
      </c>
      <c r="W22" s="307">
        <f>VLOOKUP(C22,'[1]C (20)'!$C$6:$K$46,9,0)</f>
        <v>0</v>
      </c>
      <c r="X22" s="307">
        <f>VLOOKUP(C22,'[1]C (21)'!$C$6:$K$46,9,0)</f>
        <v>0</v>
      </c>
      <c r="Y22" s="307">
        <f>VLOOKUP(C22,'[1]C (22)'!$C$6:$K$46,9,0)</f>
        <v>0</v>
      </c>
      <c r="Z22" s="307">
        <f>VLOOKUP(C22,'[1]C (23)'!$C$6:$K$46,9,0)</f>
        <v>0</v>
      </c>
      <c r="AA22" s="307">
        <f>VLOOKUP(C22,'[1]C (24)'!$C$6:$K$46,9,0)</f>
        <v>0</v>
      </c>
      <c r="AB22" s="307">
        <f>VLOOKUP(C22,'[1]C (25)'!$C$6:$K$46,9,0)</f>
        <v>0</v>
      </c>
      <c r="AC22" s="307">
        <f>VLOOKUP(C22,'[1]C (26)'!$C$6:$K$46,9,0)</f>
        <v>0</v>
      </c>
      <c r="AD22" s="307">
        <f>VLOOKUP(C22,'[1]C (27)'!$C$6:$K$46,9,0)</f>
        <v>0</v>
      </c>
      <c r="AE22" s="307">
        <f>VLOOKUP(C22,'[1]C (28)'!$C$6:$K$46,9,0)</f>
        <v>0</v>
      </c>
      <c r="AF22" s="307">
        <f>VLOOKUP(C22,'[1]C (29)'!$C$6:$K$46,9,0)</f>
        <v>0</v>
      </c>
      <c r="AG22" s="307">
        <f>VLOOKUP(C22,'[1]C (30)'!$C$6:$K$46,9,0)</f>
        <v>10453</v>
      </c>
    </row>
    <row r="23" spans="3:33">
      <c r="C23" s="253" t="s">
        <v>463</v>
      </c>
      <c r="D23" s="307">
        <f>VLOOKUP(C23,'[1]C (1)'!$C$6:$K$46,9,0)</f>
        <v>0</v>
      </c>
      <c r="E23" s="307">
        <f>VLOOKUP(C23,'[1]C (2)'!$C$6:$K$46,9,0)</f>
        <v>0</v>
      </c>
      <c r="F23" s="307">
        <f>VLOOKUP(C23,'[1]C (3)'!$C$6:$K$46,9,0)</f>
        <v>1771143</v>
      </c>
      <c r="G23" s="307">
        <f>VLOOKUP(C23,'[1]C (4)'!$C$6:$K$46,9,0)</f>
        <v>0</v>
      </c>
      <c r="H23" s="307">
        <f>VLOOKUP(C23,'[1]C (5)'!$C$6:$K$46,9,0)</f>
        <v>0</v>
      </c>
      <c r="I23" s="307">
        <f>VLOOKUP(C23,'[1]C (6)'!$C$6:$K$46,9,0)</f>
        <v>0</v>
      </c>
      <c r="J23" s="307">
        <f>VLOOKUP(C23,'[1]C (7)'!$C$6:$K$46,9,0)</f>
        <v>2823190</v>
      </c>
      <c r="K23" s="307">
        <f>VLOOKUP(C23,'[1]C (8)'!$C$6:$K$46,9,0)</f>
        <v>0</v>
      </c>
      <c r="L23" s="307">
        <f>VLOOKUP(C23,'[1]C (9)'!$C$6:$K$46,9,0)</f>
        <v>68127</v>
      </c>
      <c r="M23" s="307">
        <f>VLOOKUP(C23,'[1]C (10)'!$C$6:$K$46,9,0)</f>
        <v>0</v>
      </c>
      <c r="N23" s="307">
        <f>VLOOKUP(C23,'[1]C (11)'!$C$6:$K$46,9,0)</f>
        <v>0</v>
      </c>
      <c r="O23" s="307">
        <f>VLOOKUP(C23,'[1]C (12)'!$C$6:$K$46,9,0)</f>
        <v>0</v>
      </c>
      <c r="P23" s="307">
        <f>VLOOKUP(C23,'[1]C (13)'!$C$6:$K$46,9,0)</f>
        <v>0</v>
      </c>
      <c r="Q23" s="307">
        <f>VLOOKUP(C23,'[1]C (14)'!$C$6:$K$46,9,0)</f>
        <v>166682</v>
      </c>
      <c r="R23" s="307">
        <f>VLOOKUP(C23,'[1]C (15)'!$C$6:$K$46,9,0)</f>
        <v>0</v>
      </c>
      <c r="S23" s="307">
        <f>VLOOKUP(C23,'[1]C (16)'!$C$6:$K$46,9,0)</f>
        <v>0</v>
      </c>
      <c r="T23" s="307">
        <f>VLOOKUP(C23,'[1]C (17)'!$C$6:$K$46,9,0)</f>
        <v>17298</v>
      </c>
      <c r="U23" s="307">
        <f>VLOOKUP(C23,'[1]C (18)'!$C$6:$K$46,9,0)</f>
        <v>0</v>
      </c>
      <c r="V23" s="307">
        <f>VLOOKUP(C23,'[1]C (19)'!$C$6:$K$46,9,0)</f>
        <v>0</v>
      </c>
      <c r="W23" s="307">
        <f>VLOOKUP(C23,'[1]C (20)'!$C$6:$K$46,9,0)</f>
        <v>0</v>
      </c>
      <c r="X23" s="307">
        <f>VLOOKUP(C23,'[1]C (21)'!$C$6:$K$46,9,0)</f>
        <v>17631</v>
      </c>
      <c r="Y23" s="307">
        <f>VLOOKUP(C23,'[1]C (22)'!$C$6:$K$46,9,0)</f>
        <v>0</v>
      </c>
      <c r="Z23" s="307">
        <f>VLOOKUP(C23,'[1]C (23)'!$C$6:$K$46,9,0)</f>
        <v>0</v>
      </c>
      <c r="AA23" s="307">
        <f>VLOOKUP(C23,'[1]C (24)'!$C$6:$K$46,9,0)</f>
        <v>0</v>
      </c>
      <c r="AB23" s="307">
        <f>VLOOKUP(C23,'[1]C (25)'!$C$6:$K$46,9,0)</f>
        <v>0</v>
      </c>
      <c r="AC23" s="307">
        <f>VLOOKUP(C23,'[1]C (26)'!$C$6:$K$46,9,0)</f>
        <v>0</v>
      </c>
      <c r="AD23" s="307">
        <f>VLOOKUP(C23,'[1]C (27)'!$C$6:$K$46,9,0)</f>
        <v>0</v>
      </c>
      <c r="AE23" s="307">
        <f>VLOOKUP(C23,'[1]C (28)'!$C$6:$K$46,9,0)</f>
        <v>0</v>
      </c>
      <c r="AF23" s="307">
        <f>VLOOKUP(C23,'[1]C (29)'!$C$6:$K$46,9,0)</f>
        <v>0</v>
      </c>
      <c r="AG23" s="307">
        <f>VLOOKUP(C23,'[1]C (30)'!$C$6:$K$46,9,0)</f>
        <v>50068</v>
      </c>
    </row>
    <row r="24" spans="3:33">
      <c r="C24" s="253" t="s">
        <v>477</v>
      </c>
      <c r="D24" s="307">
        <f>VLOOKUP(C24,'[1]C (1)'!$C$6:$K$46,9,0)</f>
        <v>0</v>
      </c>
      <c r="E24" s="307">
        <f>VLOOKUP(C24,'[1]C (2)'!$C$6:$K$46,9,0)</f>
        <v>0</v>
      </c>
      <c r="F24" s="307">
        <f>VLOOKUP(C24,'[1]C (3)'!$C$6:$K$46,9,0)</f>
        <v>0</v>
      </c>
      <c r="G24" s="307">
        <f>VLOOKUP(C24,'[1]C (4)'!$C$6:$K$46,9,0)</f>
        <v>0</v>
      </c>
      <c r="H24" s="307">
        <f>VLOOKUP(C24,'[1]C (5)'!$C$6:$K$46,9,0)</f>
        <v>0</v>
      </c>
      <c r="I24" s="307">
        <f>VLOOKUP(C24,'[1]C (6)'!$C$6:$K$46,9,0)</f>
        <v>0</v>
      </c>
      <c r="J24" s="307">
        <f>VLOOKUP(C24,'[1]C (7)'!$C$6:$K$46,9,0)</f>
        <v>971843</v>
      </c>
      <c r="K24" s="307">
        <f>VLOOKUP(C24,'[1]C (8)'!$C$6:$K$46,9,0)</f>
        <v>0</v>
      </c>
      <c r="L24" s="307">
        <f>VLOOKUP(C24,'[1]C (9)'!$C$6:$K$46,9,0)</f>
        <v>33830</v>
      </c>
      <c r="M24" s="307">
        <f>VLOOKUP(C24,'[1]C (10)'!$C$6:$K$46,9,0)</f>
        <v>0</v>
      </c>
      <c r="N24" s="307">
        <f>VLOOKUP(C24,'[1]C (11)'!$C$6:$K$46,9,0)</f>
        <v>0</v>
      </c>
      <c r="O24" s="307">
        <f>VLOOKUP(C24,'[1]C (12)'!$C$6:$K$46,9,0)</f>
        <v>0</v>
      </c>
      <c r="P24" s="307">
        <f>VLOOKUP(C24,'[1]C (13)'!$C$6:$K$46,9,0)</f>
        <v>0</v>
      </c>
      <c r="Q24" s="307">
        <f>VLOOKUP(C24,'[1]C (14)'!$C$6:$K$46,9,0)</f>
        <v>83341</v>
      </c>
      <c r="R24" s="307">
        <f>VLOOKUP(C24,'[1]C (15)'!$C$6:$K$46,9,0)</f>
        <v>0</v>
      </c>
      <c r="S24" s="307">
        <f>VLOOKUP(C24,'[1]C (16)'!$C$6:$K$46,9,0)</f>
        <v>0</v>
      </c>
      <c r="T24" s="307">
        <f>VLOOKUP(C24,'[1]C (17)'!$C$6:$K$46,9,0)</f>
        <v>0</v>
      </c>
      <c r="U24" s="307">
        <f>VLOOKUP(C24,'[1]C (18)'!$C$6:$K$46,9,0)</f>
        <v>0</v>
      </c>
      <c r="V24" s="307">
        <f>VLOOKUP(C24,'[1]C (19)'!$C$6:$K$46,9,0)</f>
        <v>0</v>
      </c>
      <c r="W24" s="307">
        <f>VLOOKUP(C24,'[1]C (20)'!$C$6:$K$46,9,0)</f>
        <v>0</v>
      </c>
      <c r="X24" s="307">
        <f>VLOOKUP(C24,'[1]C (21)'!$C$6:$K$46,9,0)</f>
        <v>0</v>
      </c>
      <c r="Y24" s="307">
        <f>VLOOKUP(C24,'[1]C (22)'!$C$6:$K$46,9,0)</f>
        <v>0</v>
      </c>
      <c r="Z24" s="307">
        <f>VLOOKUP(C24,'[1]C (23)'!$C$6:$K$46,9,0)</f>
        <v>0</v>
      </c>
      <c r="AA24" s="307">
        <f>VLOOKUP(C24,'[1]C (24)'!$C$6:$K$46,9,0)</f>
        <v>0</v>
      </c>
      <c r="AB24" s="307">
        <f>VLOOKUP(C24,'[1]C (25)'!$C$6:$K$46,9,0)</f>
        <v>0</v>
      </c>
      <c r="AC24" s="307">
        <f>VLOOKUP(C24,'[1]C (26)'!$C$6:$K$46,9,0)</f>
        <v>0</v>
      </c>
      <c r="AD24" s="307">
        <f>VLOOKUP(C24,'[1]C (27)'!$C$6:$K$46,9,0)</f>
        <v>0</v>
      </c>
      <c r="AE24" s="307">
        <f>VLOOKUP(C24,'[1]C (28)'!$C$6:$K$46,9,0)</f>
        <v>0</v>
      </c>
      <c r="AF24" s="307">
        <f>VLOOKUP(C24,'[1]C (29)'!$C$6:$K$46,9,0)</f>
        <v>0</v>
      </c>
      <c r="AG24" s="307">
        <f>VLOOKUP(C24,'[1]C (30)'!$C$6:$K$46,9,0)</f>
        <v>0</v>
      </c>
    </row>
    <row r="25" spans="3:33">
      <c r="C25" s="253" t="s">
        <v>462</v>
      </c>
      <c r="D25" s="307">
        <f>VLOOKUP(C25,'[1]C (1)'!$C$6:$K$46,9,0)</f>
        <v>0</v>
      </c>
      <c r="E25" s="307">
        <f>VLOOKUP(C25,'[1]C (2)'!$C$6:$K$46,9,0)</f>
        <v>0</v>
      </c>
      <c r="F25" s="307">
        <f>VLOOKUP(C25,'[1]C (3)'!$C$6:$K$46,9,0)</f>
        <v>1376299</v>
      </c>
      <c r="G25" s="307">
        <f>VLOOKUP(C25,'[1]C (4)'!$C$6:$K$46,9,0)</f>
        <v>2113034</v>
      </c>
      <c r="H25" s="307">
        <f>VLOOKUP(C25,'[1]C (5)'!$C$6:$K$46,9,0)</f>
        <v>0</v>
      </c>
      <c r="I25" s="307">
        <f>VLOOKUP(C25,'[1]C (6)'!$C$6:$K$46,9,0)</f>
        <v>0</v>
      </c>
      <c r="J25" s="307">
        <f>VLOOKUP(C25,'[1]C (7)'!$C$6:$K$46,9,0)</f>
        <v>0</v>
      </c>
      <c r="K25" s="307">
        <f>VLOOKUP(C25,'[1]C (8)'!$C$6:$K$46,9,0)</f>
        <v>0</v>
      </c>
      <c r="L25" s="307">
        <f>VLOOKUP(C25,'[1]C (9)'!$C$6:$K$46,9,0)</f>
        <v>0</v>
      </c>
      <c r="M25" s="307">
        <f>VLOOKUP(C25,'[1]C (10)'!$C$6:$K$46,9,0)</f>
        <v>0</v>
      </c>
      <c r="N25" s="307">
        <f>VLOOKUP(C25,'[1]C (11)'!$C$6:$K$46,9,0)</f>
        <v>0</v>
      </c>
      <c r="O25" s="307">
        <f>VLOOKUP(C25,'[1]C (12)'!$C$6:$K$46,9,0)</f>
        <v>0</v>
      </c>
      <c r="P25" s="307">
        <f>VLOOKUP(C25,'[1]C (13)'!$C$6:$K$46,9,0)</f>
        <v>0</v>
      </c>
      <c r="Q25" s="307">
        <f>VLOOKUP(C25,'[1]C (14)'!$C$6:$K$46,9,0)</f>
        <v>0</v>
      </c>
      <c r="R25" s="307">
        <f>VLOOKUP(C25,'[1]C (15)'!$C$6:$K$46,9,0)</f>
        <v>0</v>
      </c>
      <c r="S25" s="307">
        <f>VLOOKUP(C25,'[1]C (16)'!$C$6:$K$46,9,0)</f>
        <v>0</v>
      </c>
      <c r="T25" s="307">
        <f>VLOOKUP(C25,'[1]C (17)'!$C$6:$K$46,9,0)</f>
        <v>0</v>
      </c>
      <c r="U25" s="307">
        <f>VLOOKUP(C25,'[1]C (18)'!$C$6:$K$46,9,0)</f>
        <v>0</v>
      </c>
      <c r="V25" s="307">
        <f>VLOOKUP(C25,'[1]C (19)'!$C$6:$K$46,9,0)</f>
        <v>0</v>
      </c>
      <c r="W25" s="307">
        <f>VLOOKUP(C25,'[1]C (20)'!$C$6:$K$46,9,0)</f>
        <v>0</v>
      </c>
      <c r="X25" s="307">
        <f>VLOOKUP(C25,'[1]C (21)'!$C$6:$K$46,9,0)</f>
        <v>0</v>
      </c>
      <c r="Y25" s="307">
        <f>VLOOKUP(C25,'[1]C (22)'!$C$6:$K$46,9,0)</f>
        <v>0</v>
      </c>
      <c r="Z25" s="307">
        <f>VLOOKUP(C25,'[1]C (23)'!$C$6:$K$46,9,0)</f>
        <v>0</v>
      </c>
      <c r="AA25" s="307">
        <f>VLOOKUP(C25,'[1]C (24)'!$C$6:$K$46,9,0)</f>
        <v>0</v>
      </c>
      <c r="AB25" s="307">
        <f>VLOOKUP(C25,'[1]C (25)'!$C$6:$K$46,9,0)</f>
        <v>0</v>
      </c>
      <c r="AC25" s="307">
        <f>VLOOKUP(C25,'[1]C (26)'!$C$6:$K$46,9,0)</f>
        <v>0</v>
      </c>
      <c r="AD25" s="307">
        <f>VLOOKUP(C25,'[1]C (27)'!$C$6:$K$46,9,0)</f>
        <v>0</v>
      </c>
      <c r="AE25" s="307">
        <f>VLOOKUP(C25,'[1]C (28)'!$C$6:$K$46,9,0)</f>
        <v>0</v>
      </c>
      <c r="AF25" s="307">
        <f>VLOOKUP(C25,'[1]C (29)'!$C$6:$K$46,9,0)</f>
        <v>0</v>
      </c>
      <c r="AG25" s="307">
        <f>VLOOKUP(C25,'[1]C (30)'!$C$6:$K$46,9,0)</f>
        <v>0</v>
      </c>
    </row>
    <row r="26" spans="3:33">
      <c r="C26" s="253" t="s">
        <v>485</v>
      </c>
      <c r="D26" s="307">
        <f>VLOOKUP(C26,'[1]C (1)'!$C$6:$K$46,9,0)</f>
        <v>0</v>
      </c>
      <c r="E26" s="307">
        <f>VLOOKUP(C26,'[1]C (2)'!$C$6:$K$46,9,0)</f>
        <v>0</v>
      </c>
      <c r="F26" s="307">
        <f>VLOOKUP(C26,'[1]C (3)'!$C$6:$K$46,9,0)</f>
        <v>139258</v>
      </c>
      <c r="G26" s="307">
        <f>VLOOKUP(C26,'[1]C (4)'!$C$6:$K$46,9,0)</f>
        <v>337</v>
      </c>
      <c r="H26" s="307">
        <f>VLOOKUP(C26,'[1]C (5)'!$C$6:$K$46,9,0)</f>
        <v>149942</v>
      </c>
      <c r="I26" s="307">
        <f>VLOOKUP(C26,'[1]C (6)'!$C$6:$K$46,9,0)</f>
        <v>0</v>
      </c>
      <c r="J26" s="307">
        <f>VLOOKUP(C26,'[1]C (7)'!$C$6:$K$46,9,0)</f>
        <v>26605</v>
      </c>
      <c r="K26" s="307">
        <f>VLOOKUP(C26,'[1]C (8)'!$C$6:$K$46,9,0)</f>
        <v>0</v>
      </c>
      <c r="L26" s="307">
        <f>VLOOKUP(C26,'[1]C (9)'!$C$6:$K$46,9,0)</f>
        <v>0</v>
      </c>
      <c r="M26" s="307">
        <f>VLOOKUP(C26,'[1]C (10)'!$C$6:$K$46,9,0)</f>
        <v>0</v>
      </c>
      <c r="N26" s="307">
        <f>VLOOKUP(C26,'[1]C (11)'!$C$6:$K$46,9,0)</f>
        <v>0</v>
      </c>
      <c r="O26" s="307">
        <f>VLOOKUP(C26,'[1]C (12)'!$C$6:$K$46,9,0)</f>
        <v>0</v>
      </c>
      <c r="P26" s="307">
        <f>VLOOKUP(C26,'[1]C (13)'!$C$6:$K$46,9,0)</f>
        <v>0</v>
      </c>
      <c r="Q26" s="307">
        <f>VLOOKUP(C26,'[1]C (14)'!$C$6:$K$46,9,0)</f>
        <v>0</v>
      </c>
      <c r="R26" s="307">
        <f>VLOOKUP(C26,'[1]C (15)'!$C$6:$K$46,9,0)</f>
        <v>0</v>
      </c>
      <c r="S26" s="307">
        <f>VLOOKUP(C26,'[1]C (16)'!$C$6:$K$46,9,0)</f>
        <v>0</v>
      </c>
      <c r="T26" s="307">
        <f>VLOOKUP(C26,'[1]C (17)'!$C$6:$K$46,9,0)</f>
        <v>9728</v>
      </c>
      <c r="U26" s="307">
        <f>VLOOKUP(C26,'[1]C (18)'!$C$6:$K$46,9,0)</f>
        <v>0</v>
      </c>
      <c r="V26" s="307">
        <f>VLOOKUP(C26,'[1]C (19)'!$C$6:$K$46,9,0)</f>
        <v>0</v>
      </c>
      <c r="W26" s="307">
        <f>VLOOKUP(C26,'[1]C (20)'!$C$6:$K$46,9,0)</f>
        <v>0</v>
      </c>
      <c r="X26" s="307">
        <f>VLOOKUP(C26,'[1]C (21)'!$C$6:$K$46,9,0)</f>
        <v>0</v>
      </c>
      <c r="Y26" s="307">
        <f>VLOOKUP(C26,'[1]C (22)'!$C$6:$K$46,9,0)</f>
        <v>0</v>
      </c>
      <c r="Z26" s="307">
        <f>VLOOKUP(C26,'[1]C (23)'!$C$6:$K$46,9,0)</f>
        <v>0</v>
      </c>
      <c r="AA26" s="307">
        <f>VLOOKUP(C26,'[1]C (24)'!$C$6:$K$46,9,0)</f>
        <v>0</v>
      </c>
      <c r="AB26" s="307">
        <f>VLOOKUP(C26,'[1]C (25)'!$C$6:$K$46,9,0)</f>
        <v>0</v>
      </c>
      <c r="AC26" s="307">
        <f>VLOOKUP(C26,'[1]C (26)'!$C$6:$K$46,9,0)</f>
        <v>0</v>
      </c>
      <c r="AD26" s="307">
        <f>VLOOKUP(C26,'[1]C (27)'!$C$6:$K$46,9,0)</f>
        <v>7420</v>
      </c>
      <c r="AE26" s="307">
        <f>VLOOKUP(C26,'[1]C (28)'!$C$6:$K$46,9,0)</f>
        <v>0</v>
      </c>
      <c r="AF26" s="307">
        <f>VLOOKUP(C26,'[1]C (29)'!$C$6:$K$46,9,0)</f>
        <v>0</v>
      </c>
      <c r="AG26" s="307">
        <f>VLOOKUP(C26,'[1]C (30)'!$C$6:$K$46,9,0)</f>
        <v>292069</v>
      </c>
    </row>
    <row r="27" spans="3:33">
      <c r="C27" s="253" t="s">
        <v>458</v>
      </c>
      <c r="D27" s="307">
        <f>VLOOKUP(C27,'[1]C (1)'!$C$6:$K$46,9,0)</f>
        <v>0</v>
      </c>
      <c r="E27" s="307">
        <f>VLOOKUP(C27,'[1]C (2)'!$C$6:$K$46,9,0)</f>
        <v>0</v>
      </c>
      <c r="F27" s="307">
        <f>VLOOKUP(C27,'[1]C (3)'!$C$6:$K$46,9,0)</f>
        <v>0</v>
      </c>
      <c r="G27" s="307">
        <f>VLOOKUP(C27,'[1]C (4)'!$C$6:$K$46,9,0)</f>
        <v>0</v>
      </c>
      <c r="H27" s="307">
        <f>VLOOKUP(C27,'[1]C (5)'!$C$6:$K$46,9,0)</f>
        <v>0</v>
      </c>
      <c r="I27" s="307">
        <f>VLOOKUP(C27,'[1]C (6)'!$C$6:$K$46,9,0)</f>
        <v>0</v>
      </c>
      <c r="J27" s="307">
        <f>VLOOKUP(C27,'[1]C (7)'!$C$6:$K$46,9,0)</f>
        <v>0</v>
      </c>
      <c r="K27" s="307">
        <f>VLOOKUP(C27,'[1]C (8)'!$C$6:$K$46,9,0)</f>
        <v>0</v>
      </c>
      <c r="L27" s="307">
        <f>VLOOKUP(C27,'[1]C (9)'!$C$6:$K$46,9,0)</f>
        <v>0</v>
      </c>
      <c r="M27" s="307">
        <f>VLOOKUP(C27,'[1]C (10)'!$C$6:$K$46,9,0)</f>
        <v>0</v>
      </c>
      <c r="N27" s="307">
        <f>VLOOKUP(C27,'[1]C (11)'!$C$6:$K$46,9,0)</f>
        <v>0</v>
      </c>
      <c r="O27" s="307">
        <f>VLOOKUP(C27,'[1]C (12)'!$C$6:$K$46,9,0)</f>
        <v>0</v>
      </c>
      <c r="P27" s="307">
        <f>VLOOKUP(C27,'[1]C (13)'!$C$6:$K$46,9,0)</f>
        <v>0</v>
      </c>
      <c r="Q27" s="307">
        <f>VLOOKUP(C27,'[1]C (14)'!$C$6:$K$46,9,0)</f>
        <v>0</v>
      </c>
      <c r="R27" s="307">
        <f>VLOOKUP(C27,'[1]C (15)'!$C$6:$K$46,9,0)</f>
        <v>0</v>
      </c>
      <c r="S27" s="307">
        <f>VLOOKUP(C27,'[1]C (16)'!$C$6:$K$46,9,0)</f>
        <v>0</v>
      </c>
      <c r="T27" s="307">
        <f>VLOOKUP(C27,'[1]C (17)'!$C$6:$K$46,9,0)</f>
        <v>0</v>
      </c>
      <c r="U27" s="307">
        <f>VLOOKUP(C27,'[1]C (18)'!$C$6:$K$46,9,0)</f>
        <v>0</v>
      </c>
      <c r="V27" s="307">
        <f>VLOOKUP(C27,'[1]C (19)'!$C$6:$K$46,9,0)</f>
        <v>0</v>
      </c>
      <c r="W27" s="307">
        <f>VLOOKUP(C27,'[1]C (20)'!$C$6:$K$46,9,0)</f>
        <v>0</v>
      </c>
      <c r="X27" s="307">
        <f>VLOOKUP(C27,'[1]C (21)'!$C$6:$K$46,9,0)</f>
        <v>0</v>
      </c>
      <c r="Y27" s="307">
        <f>VLOOKUP(C27,'[1]C (22)'!$C$6:$K$46,9,0)</f>
        <v>0</v>
      </c>
      <c r="Z27" s="307">
        <f>VLOOKUP(C27,'[1]C (23)'!$C$6:$K$46,9,0)</f>
        <v>0</v>
      </c>
      <c r="AA27" s="307">
        <f>VLOOKUP(C27,'[1]C (24)'!$C$6:$K$46,9,0)</f>
        <v>0</v>
      </c>
      <c r="AB27" s="307">
        <f>VLOOKUP(C27,'[1]C (25)'!$C$6:$K$46,9,0)</f>
        <v>0</v>
      </c>
      <c r="AC27" s="307">
        <f>VLOOKUP(C27,'[1]C (26)'!$C$6:$K$46,9,0)</f>
        <v>0</v>
      </c>
      <c r="AD27" s="307">
        <f>VLOOKUP(C27,'[1]C (27)'!$C$6:$K$46,9,0)</f>
        <v>1481155</v>
      </c>
      <c r="AE27" s="307">
        <f>VLOOKUP(C27,'[1]C (28)'!$C$6:$K$46,9,0)</f>
        <v>8468980</v>
      </c>
      <c r="AF27" s="307">
        <f>VLOOKUP(C27,'[1]C (29)'!$C$6:$K$46,9,0)</f>
        <v>0</v>
      </c>
      <c r="AG27" s="307">
        <f>VLOOKUP(C27,'[1]C (30)'!$C$6:$K$46,9,0)</f>
        <v>25455360</v>
      </c>
    </row>
    <row r="28" spans="3:33">
      <c r="C28" s="253" t="s">
        <v>448</v>
      </c>
      <c r="D28" s="307">
        <f>VLOOKUP(C28,'[1]C (1)'!$C$6:$K$46,9,0)</f>
        <v>0</v>
      </c>
      <c r="E28" s="307">
        <f>VLOOKUP(C28,'[1]C (2)'!$C$6:$K$46,9,0)</f>
        <v>0</v>
      </c>
      <c r="F28" s="307">
        <f>VLOOKUP(C28,'[1]C (3)'!$C$6:$K$46,9,0)</f>
        <v>2689301</v>
      </c>
      <c r="G28" s="307">
        <f>VLOOKUP(C28,'[1]C (4)'!$C$6:$K$46,9,0)</f>
        <v>0</v>
      </c>
      <c r="H28" s="307">
        <f>VLOOKUP(C28,'[1]C (5)'!$C$6:$K$46,9,0)</f>
        <v>2532772</v>
      </c>
      <c r="I28" s="307">
        <f>VLOOKUP(C28,'[1]C (6)'!$C$6:$K$46,9,0)</f>
        <v>0</v>
      </c>
      <c r="J28" s="307">
        <f>VLOOKUP(C28,'[1]C (7)'!$C$6:$K$46,9,0)</f>
        <v>1428697</v>
      </c>
      <c r="K28" s="307">
        <f>VLOOKUP(C28,'[1]C (8)'!$C$6:$K$46,9,0)</f>
        <v>0</v>
      </c>
      <c r="L28" s="307">
        <f>VLOOKUP(C28,'[1]C (9)'!$C$6:$K$46,9,0)</f>
        <v>0</v>
      </c>
      <c r="M28" s="307">
        <f>VLOOKUP(C28,'[1]C (10)'!$C$6:$K$46,9,0)</f>
        <v>0</v>
      </c>
      <c r="N28" s="307">
        <f>VLOOKUP(C28,'[1]C (11)'!$C$6:$K$46,9,0)</f>
        <v>0</v>
      </c>
      <c r="O28" s="307">
        <f>VLOOKUP(C28,'[1]C (12)'!$C$6:$K$46,9,0)</f>
        <v>0</v>
      </c>
      <c r="P28" s="307">
        <f>VLOOKUP(C28,'[1]C (13)'!$C$6:$K$46,9,0)</f>
        <v>0</v>
      </c>
      <c r="Q28" s="307">
        <f>VLOOKUP(C28,'[1]C (14)'!$C$6:$K$46,9,0)</f>
        <v>0</v>
      </c>
      <c r="R28" s="307">
        <f>VLOOKUP(C28,'[1]C (15)'!$C$6:$K$46,9,0)</f>
        <v>0</v>
      </c>
      <c r="S28" s="307">
        <f>VLOOKUP(C28,'[1]C (16)'!$C$6:$K$46,9,0)</f>
        <v>0</v>
      </c>
      <c r="T28" s="307">
        <f>VLOOKUP(C28,'[1]C (17)'!$C$6:$K$46,9,0)</f>
        <v>0</v>
      </c>
      <c r="U28" s="307">
        <f>VLOOKUP(C28,'[1]C (18)'!$C$6:$K$46,9,0)</f>
        <v>0</v>
      </c>
      <c r="V28" s="307">
        <f>VLOOKUP(C28,'[1]C (19)'!$C$6:$K$46,9,0)</f>
        <v>0</v>
      </c>
      <c r="W28" s="307">
        <f>VLOOKUP(C28,'[1]C (20)'!$C$6:$K$46,9,0)</f>
        <v>0</v>
      </c>
      <c r="X28" s="307">
        <f>VLOOKUP(C28,'[1]C (21)'!$C$6:$K$46,9,0)</f>
        <v>0</v>
      </c>
      <c r="Y28" s="307">
        <f>VLOOKUP(C28,'[1]C (22)'!$C$6:$K$46,9,0)</f>
        <v>0</v>
      </c>
      <c r="Z28" s="307">
        <f>VLOOKUP(C28,'[1]C (23)'!$C$6:$K$46,9,0)</f>
        <v>0</v>
      </c>
      <c r="AA28" s="307">
        <f>VLOOKUP(C28,'[1]C (24)'!$C$6:$K$46,9,0)</f>
        <v>0</v>
      </c>
      <c r="AB28" s="307">
        <f>VLOOKUP(C28,'[1]C (25)'!$C$6:$K$46,9,0)</f>
        <v>0</v>
      </c>
      <c r="AC28" s="307">
        <f>VLOOKUP(C28,'[1]C (26)'!$C$6:$K$46,9,0)</f>
        <v>0</v>
      </c>
      <c r="AD28" s="307">
        <f>VLOOKUP(C28,'[1]C (27)'!$C$6:$K$46,9,0)</f>
        <v>0</v>
      </c>
      <c r="AE28" s="307">
        <f>VLOOKUP(C28,'[1]C (28)'!$C$6:$K$46,9,0)</f>
        <v>0</v>
      </c>
      <c r="AF28" s="307">
        <f>VLOOKUP(C28,'[1]C (29)'!$C$6:$K$46,9,0)</f>
        <v>0</v>
      </c>
      <c r="AG28" s="307">
        <f>VLOOKUP(C28,'[1]C (30)'!$C$6:$K$46,9,0)</f>
        <v>0</v>
      </c>
    </row>
    <row r="29" spans="3:33">
      <c r="C29" s="253" t="s">
        <v>449</v>
      </c>
      <c r="D29" s="307">
        <f>VLOOKUP(C29,'[1]C (1)'!$C$6:$K$46,9,0)</f>
        <v>0</v>
      </c>
      <c r="E29" s="307">
        <f>VLOOKUP(C29,'[1]C (2)'!$C$6:$K$46,9,0)</f>
        <v>0</v>
      </c>
      <c r="F29" s="307">
        <f>VLOOKUP(C29,'[1]C (3)'!$C$6:$K$46,9,0)</f>
        <v>4695845</v>
      </c>
      <c r="G29" s="307">
        <f>VLOOKUP(C29,'[1]C (4)'!$C$6:$K$46,9,0)</f>
        <v>0</v>
      </c>
      <c r="H29" s="307">
        <f>VLOOKUP(C29,'[1]C (5)'!$C$6:$K$46,9,0)</f>
        <v>0</v>
      </c>
      <c r="I29" s="307">
        <f>VLOOKUP(C29,'[1]C (6)'!$C$6:$K$46,9,0)</f>
        <v>0</v>
      </c>
      <c r="J29" s="307">
        <f>VLOOKUP(C29,'[1]C (7)'!$C$6:$K$46,9,0)</f>
        <v>0</v>
      </c>
      <c r="K29" s="307">
        <f>VLOOKUP(C29,'[1]C (8)'!$C$6:$K$46,9,0)</f>
        <v>0</v>
      </c>
      <c r="L29" s="307">
        <f>VLOOKUP(C29,'[1]C (9)'!$C$6:$K$46,9,0)</f>
        <v>0</v>
      </c>
      <c r="M29" s="307">
        <f>VLOOKUP(C29,'[1]C (10)'!$C$6:$K$46,9,0)</f>
        <v>0</v>
      </c>
      <c r="N29" s="307">
        <f>VLOOKUP(C29,'[1]C (11)'!$C$6:$K$46,9,0)</f>
        <v>0</v>
      </c>
      <c r="O29" s="307">
        <f>VLOOKUP(C29,'[1]C (12)'!$C$6:$K$46,9,0)</f>
        <v>0</v>
      </c>
      <c r="P29" s="307">
        <f>VLOOKUP(C29,'[1]C (13)'!$C$6:$K$46,9,0)</f>
        <v>0</v>
      </c>
      <c r="Q29" s="307">
        <f>VLOOKUP(C29,'[1]C (14)'!$C$6:$K$46,9,0)</f>
        <v>0</v>
      </c>
      <c r="R29" s="307">
        <f>VLOOKUP(C29,'[1]C (15)'!$C$6:$K$46,9,0)</f>
        <v>0</v>
      </c>
      <c r="S29" s="307">
        <f>VLOOKUP(C29,'[1]C (16)'!$C$6:$K$46,9,0)</f>
        <v>0</v>
      </c>
      <c r="T29" s="307">
        <f>VLOOKUP(C29,'[1]C (17)'!$C$6:$K$46,9,0)</f>
        <v>0</v>
      </c>
      <c r="U29" s="307">
        <f>VLOOKUP(C29,'[1]C (18)'!$C$6:$K$46,9,0)</f>
        <v>0</v>
      </c>
      <c r="V29" s="307">
        <f>VLOOKUP(C29,'[1]C (19)'!$C$6:$K$46,9,0)</f>
        <v>0</v>
      </c>
      <c r="W29" s="307">
        <f>VLOOKUP(C29,'[1]C (20)'!$C$6:$K$46,9,0)</f>
        <v>0</v>
      </c>
      <c r="X29" s="307">
        <f>VLOOKUP(C29,'[1]C (21)'!$C$6:$K$46,9,0)</f>
        <v>0</v>
      </c>
      <c r="Y29" s="307">
        <f>VLOOKUP(C29,'[1]C (22)'!$C$6:$K$46,9,0)</f>
        <v>0</v>
      </c>
      <c r="Z29" s="307">
        <f>VLOOKUP(C29,'[1]C (23)'!$C$6:$K$46,9,0)</f>
        <v>0</v>
      </c>
      <c r="AA29" s="307">
        <f>VLOOKUP(C29,'[1]C (24)'!$C$6:$K$46,9,0)</f>
        <v>0</v>
      </c>
      <c r="AB29" s="307">
        <f>VLOOKUP(C29,'[1]C (25)'!$C$6:$K$46,9,0)</f>
        <v>0</v>
      </c>
      <c r="AC29" s="307">
        <f>VLOOKUP(C29,'[1]C (26)'!$C$6:$K$46,9,0)</f>
        <v>0</v>
      </c>
      <c r="AD29" s="307">
        <f>VLOOKUP(C29,'[1]C (27)'!$C$6:$K$46,9,0)</f>
        <v>0</v>
      </c>
      <c r="AE29" s="307">
        <f>VLOOKUP(C29,'[1]C (28)'!$C$6:$K$46,9,0)</f>
        <v>0</v>
      </c>
      <c r="AF29" s="307">
        <f>VLOOKUP(C29,'[1]C (29)'!$C$6:$K$46,9,0)</f>
        <v>0</v>
      </c>
      <c r="AG29" s="307">
        <f>VLOOKUP(C29,'[1]C (30)'!$C$6:$K$46,9,0)</f>
        <v>0</v>
      </c>
    </row>
    <row r="30" spans="3:33">
      <c r="C30" s="253" t="s">
        <v>450</v>
      </c>
      <c r="D30" s="307">
        <f>VLOOKUP(C30,'[1]C (1)'!$C$6:$K$46,9,0)</f>
        <v>0</v>
      </c>
      <c r="E30" s="307">
        <f>VLOOKUP(C30,'[1]C (2)'!$C$6:$K$46,9,0)</f>
        <v>0</v>
      </c>
      <c r="F30" s="307">
        <f>VLOOKUP(C30,'[1]C (3)'!$C$6:$K$46,9,0)</f>
        <v>0</v>
      </c>
      <c r="G30" s="307">
        <f>VLOOKUP(C30,'[1]C (4)'!$C$6:$K$46,9,0)</f>
        <v>0</v>
      </c>
      <c r="H30" s="307">
        <f>VLOOKUP(C30,'[1]C (5)'!$C$6:$K$46,9,0)</f>
        <v>0</v>
      </c>
      <c r="I30" s="307">
        <f>VLOOKUP(C30,'[1]C (6)'!$C$6:$K$46,9,0)</f>
        <v>0</v>
      </c>
      <c r="J30" s="307">
        <f>VLOOKUP(C30,'[1]C (7)'!$C$6:$K$46,9,0)</f>
        <v>0</v>
      </c>
      <c r="K30" s="307">
        <f>VLOOKUP(C30,'[1]C (8)'!$C$6:$K$46,9,0)</f>
        <v>0</v>
      </c>
      <c r="L30" s="307">
        <f>VLOOKUP(C30,'[1]C (9)'!$C$6:$K$46,9,0)</f>
        <v>0</v>
      </c>
      <c r="M30" s="307">
        <f>VLOOKUP(C30,'[1]C (10)'!$C$6:$K$46,9,0)</f>
        <v>0</v>
      </c>
      <c r="N30" s="307">
        <f>VLOOKUP(C30,'[1]C (11)'!$C$6:$K$46,9,0)</f>
        <v>0</v>
      </c>
      <c r="O30" s="307">
        <f>VLOOKUP(C30,'[1]C (12)'!$C$6:$K$46,9,0)</f>
        <v>202487260</v>
      </c>
      <c r="P30" s="307">
        <f>VLOOKUP(C30,'[1]C (13)'!$C$6:$K$46,9,0)</f>
        <v>0</v>
      </c>
      <c r="Q30" s="307">
        <f>VLOOKUP(C30,'[1]C (14)'!$C$6:$K$46,9,0)</f>
        <v>0</v>
      </c>
      <c r="R30" s="307">
        <f>VLOOKUP(C30,'[1]C (15)'!$C$6:$K$46,9,0)</f>
        <v>0</v>
      </c>
      <c r="S30" s="307">
        <f>VLOOKUP(C30,'[1]C (16)'!$C$6:$K$46,9,0)</f>
        <v>0</v>
      </c>
      <c r="T30" s="307">
        <f>VLOOKUP(C30,'[1]C (17)'!$C$6:$K$46,9,0)</f>
        <v>0</v>
      </c>
      <c r="U30" s="307">
        <f>VLOOKUP(C30,'[1]C (18)'!$C$6:$K$46,9,0)</f>
        <v>0</v>
      </c>
      <c r="V30" s="307">
        <f>VLOOKUP(C30,'[1]C (19)'!$C$6:$K$46,9,0)</f>
        <v>0</v>
      </c>
      <c r="W30" s="307">
        <f>VLOOKUP(C30,'[1]C (20)'!$C$6:$K$46,9,0)</f>
        <v>0</v>
      </c>
      <c r="X30" s="307">
        <f>VLOOKUP(C30,'[1]C (21)'!$C$6:$K$46,9,0)</f>
        <v>0</v>
      </c>
      <c r="Y30" s="307">
        <f>VLOOKUP(C30,'[1]C (22)'!$C$6:$K$46,9,0)</f>
        <v>0</v>
      </c>
      <c r="Z30" s="307">
        <f>VLOOKUP(C30,'[1]C (23)'!$C$6:$K$46,9,0)</f>
        <v>0</v>
      </c>
      <c r="AA30" s="307">
        <f>VLOOKUP(C30,'[1]C (24)'!$C$6:$K$46,9,0)</f>
        <v>0</v>
      </c>
      <c r="AB30" s="307">
        <f>VLOOKUP(C30,'[1]C (25)'!$C$6:$K$46,9,0)</f>
        <v>0</v>
      </c>
      <c r="AC30" s="307">
        <f>VLOOKUP(C30,'[1]C (26)'!$C$6:$K$46,9,0)</f>
        <v>0</v>
      </c>
      <c r="AD30" s="307">
        <f>VLOOKUP(C30,'[1]C (27)'!$C$6:$K$46,9,0)</f>
        <v>0</v>
      </c>
      <c r="AE30" s="307">
        <f>VLOOKUP(C30,'[1]C (28)'!$C$6:$K$46,9,0)</f>
        <v>0</v>
      </c>
      <c r="AF30" s="307">
        <f>VLOOKUP(C30,'[1]C (29)'!$C$6:$K$46,9,0)</f>
        <v>0</v>
      </c>
      <c r="AG30" s="307">
        <f>VLOOKUP(C30,'[1]C (30)'!$C$6:$K$46,9,0)</f>
        <v>0</v>
      </c>
    </row>
    <row r="31" spans="3:33">
      <c r="C31" s="253" t="s">
        <v>451</v>
      </c>
      <c r="D31" s="307">
        <f>VLOOKUP(C31,'[1]C (1)'!$C$6:$K$46,9,0)</f>
        <v>0</v>
      </c>
      <c r="E31" s="307">
        <f>VLOOKUP(C31,'[1]C (2)'!$C$6:$K$46,9,0)</f>
        <v>0</v>
      </c>
      <c r="F31" s="307">
        <f>VLOOKUP(C31,'[1]C (3)'!$C$6:$K$46,9,0)</f>
        <v>0</v>
      </c>
      <c r="G31" s="307">
        <f>VLOOKUP(C31,'[1]C (4)'!$C$6:$K$46,9,0)</f>
        <v>0</v>
      </c>
      <c r="H31" s="307">
        <f>VLOOKUP(C31,'[1]C (5)'!$C$6:$K$46,9,0)</f>
        <v>0</v>
      </c>
      <c r="I31" s="307">
        <f>VLOOKUP(C31,'[1]C (6)'!$C$6:$K$46,9,0)</f>
        <v>0</v>
      </c>
      <c r="J31" s="307">
        <f>VLOOKUP(C31,'[1]C (7)'!$C$6:$K$46,9,0)</f>
        <v>0</v>
      </c>
      <c r="K31" s="307">
        <f>VLOOKUP(C31,'[1]C (8)'!$C$6:$K$46,9,0)</f>
        <v>0</v>
      </c>
      <c r="L31" s="307">
        <f>VLOOKUP(C31,'[1]C (9)'!$C$6:$K$46,9,0)</f>
        <v>0</v>
      </c>
      <c r="M31" s="307">
        <f>VLOOKUP(C31,'[1]C (10)'!$C$6:$K$46,9,0)</f>
        <v>0</v>
      </c>
      <c r="N31" s="307">
        <f>VLOOKUP(C31,'[1]C (11)'!$C$6:$K$46,9,0)</f>
        <v>0</v>
      </c>
      <c r="O31" s="307">
        <f>VLOOKUP(C31,'[1]C (12)'!$C$6:$K$46,9,0)</f>
        <v>174183229</v>
      </c>
      <c r="P31" s="307">
        <f>VLOOKUP(C31,'[1]C (13)'!$C$6:$K$46,9,0)</f>
        <v>0</v>
      </c>
      <c r="Q31" s="307">
        <f>VLOOKUP(C31,'[1]C (14)'!$C$6:$K$46,9,0)</f>
        <v>0</v>
      </c>
      <c r="R31" s="307">
        <f>VLOOKUP(C31,'[1]C (15)'!$C$6:$K$46,9,0)</f>
        <v>0</v>
      </c>
      <c r="S31" s="307">
        <f>VLOOKUP(C31,'[1]C (16)'!$C$6:$K$46,9,0)</f>
        <v>0</v>
      </c>
      <c r="T31" s="307">
        <f>VLOOKUP(C31,'[1]C (17)'!$C$6:$K$46,9,0)</f>
        <v>0</v>
      </c>
      <c r="U31" s="307">
        <f>VLOOKUP(C31,'[1]C (18)'!$C$6:$K$46,9,0)</f>
        <v>0</v>
      </c>
      <c r="V31" s="307">
        <f>VLOOKUP(C31,'[1]C (19)'!$C$6:$K$46,9,0)</f>
        <v>0</v>
      </c>
      <c r="W31" s="307">
        <f>VLOOKUP(C31,'[1]C (20)'!$C$6:$K$46,9,0)</f>
        <v>0</v>
      </c>
      <c r="X31" s="307">
        <f>VLOOKUP(C31,'[1]C (21)'!$C$6:$K$46,9,0)</f>
        <v>0</v>
      </c>
      <c r="Y31" s="307">
        <f>VLOOKUP(C31,'[1]C (22)'!$C$6:$K$46,9,0)</f>
        <v>0</v>
      </c>
      <c r="Z31" s="307">
        <f>VLOOKUP(C31,'[1]C (23)'!$C$6:$K$46,9,0)</f>
        <v>0</v>
      </c>
      <c r="AA31" s="307">
        <f>VLOOKUP(C31,'[1]C (24)'!$C$6:$K$46,9,0)</f>
        <v>0</v>
      </c>
      <c r="AB31" s="307">
        <f>VLOOKUP(C31,'[1]C (25)'!$C$6:$K$46,9,0)</f>
        <v>0</v>
      </c>
      <c r="AC31" s="307">
        <f>VLOOKUP(C31,'[1]C (26)'!$C$6:$K$46,9,0)</f>
        <v>0</v>
      </c>
      <c r="AD31" s="307">
        <f>VLOOKUP(C31,'[1]C (27)'!$C$6:$K$46,9,0)</f>
        <v>0</v>
      </c>
      <c r="AE31" s="307">
        <f>VLOOKUP(C31,'[1]C (28)'!$C$6:$K$46,9,0)</f>
        <v>0</v>
      </c>
      <c r="AF31" s="307">
        <f>VLOOKUP(C31,'[1]C (29)'!$C$6:$K$46,9,0)</f>
        <v>0</v>
      </c>
      <c r="AG31" s="307">
        <f>VLOOKUP(C31,'[1]C (30)'!$C$6:$K$46,9,0)</f>
        <v>0</v>
      </c>
    </row>
    <row r="32" spans="3:33">
      <c r="C32" s="253" t="s">
        <v>519</v>
      </c>
      <c r="D32" s="307"/>
      <c r="E32" s="307"/>
      <c r="F32" s="307"/>
      <c r="G32" s="307"/>
      <c r="H32" s="307"/>
      <c r="I32" s="307"/>
      <c r="J32" s="307"/>
      <c r="K32" s="307"/>
      <c r="L32" s="307"/>
      <c r="M32" s="307"/>
      <c r="N32" s="307"/>
      <c r="O32" s="307"/>
      <c r="P32" s="307"/>
      <c r="Q32" s="307"/>
      <c r="R32" s="307"/>
      <c r="S32" s="307"/>
      <c r="T32" s="307"/>
      <c r="U32" s="307"/>
      <c r="V32" s="307"/>
      <c r="W32" s="307"/>
      <c r="X32" s="307">
        <v>22768</v>
      </c>
      <c r="Y32" s="307"/>
      <c r="Z32" s="307"/>
      <c r="AA32" s="307"/>
      <c r="AB32" s="307"/>
      <c r="AC32" s="307"/>
      <c r="AD32" s="307"/>
      <c r="AE32" s="307"/>
      <c r="AF32" s="307"/>
      <c r="AG32" s="307"/>
    </row>
  </sheetData>
  <autoFilter ref="C2:C31"/>
  <dataValidations count="3">
    <dataValidation allowBlank="1" showInputMessage="1" promptTitle="Nom du flux de revenu" prompt="Veuillez saisir le nom des flux de revenus ici.&#10;&#10;Inclure les revenus au nom d’entreprises. NE PAS inclure les revenus au nom de particuliers. Ces informations peuvent être indiquées à la section E. Remarques ci-dessous." sqref="C22:C25 C27:C32 C20 C3:C18"/>
    <dataValidation allowBlank="1" showInputMessage="1" promptTitle="Nom de l’entreprise" prompt="Saisissez le nom de l'entreprise ici&#10;&#10;Veuillez vous abstenir d'utiliser des acronymes et saisissez le nom complet&#10;" sqref="D2:AF2"/>
    <dataValidation type="decimal" operator="greaterThan" allowBlank="1" showErrorMessage="1" errorTitle="Valeur non numérique " error="Veuillez entrer uniquement les chiffres dans cette cellule. Ajoutez des informations supplémentaires à la section E. Remarques" sqref="X32">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3:BN112"/>
  <sheetViews>
    <sheetView topLeftCell="AK1" workbookViewId="0">
      <selection activeCell="C10" sqref="C10:C13"/>
    </sheetView>
  </sheetViews>
  <sheetFormatPr baseColWidth="10" defaultColWidth="9" defaultRowHeight="11.25"/>
  <cols>
    <col min="1" max="1" width="9" style="191"/>
    <col min="2" max="2" width="8.125" style="191" bestFit="1" customWidth="1"/>
    <col min="3" max="3" width="33.75" style="191" bestFit="1" customWidth="1"/>
    <col min="4" max="4" width="9.375" style="191" bestFit="1" customWidth="1"/>
    <col min="5" max="5" width="33.875" style="191" bestFit="1" customWidth="1"/>
    <col min="6" max="6" width="7.625" style="191" bestFit="1" customWidth="1"/>
    <col min="7" max="7" width="7" style="191" bestFit="1" customWidth="1"/>
    <col min="8" max="10" width="8.375" style="191" bestFit="1" customWidth="1"/>
    <col min="11" max="11" width="9.125" style="191" bestFit="1" customWidth="1"/>
    <col min="12" max="12" width="10.25" style="191" bestFit="1" customWidth="1"/>
    <col min="13" max="14" width="9.125" style="191" bestFit="1" customWidth="1"/>
    <col min="15" max="15" width="9.25" style="191" bestFit="1" customWidth="1"/>
    <col min="16" max="16" width="10.25" style="191" bestFit="1" customWidth="1"/>
    <col min="17" max="17" width="11" style="191" bestFit="1" customWidth="1"/>
    <col min="18" max="19" width="10.25" style="191" bestFit="1" customWidth="1"/>
    <col min="20" max="24" width="11" style="191" bestFit="1" customWidth="1"/>
    <col min="25" max="29" width="11.75" style="191" bestFit="1" customWidth="1"/>
    <col min="30" max="34" width="13" style="191" bestFit="1" customWidth="1"/>
    <col min="35" max="35" width="9" style="191"/>
    <col min="36" max="36" width="10.375" style="191" bestFit="1" customWidth="1"/>
    <col min="37" max="37" width="12.125" style="191" bestFit="1" customWidth="1"/>
    <col min="38" max="38" width="59.5" style="191" bestFit="1" customWidth="1"/>
    <col min="39" max="39" width="42.75" style="191" bestFit="1" customWidth="1"/>
    <col min="40" max="40" width="10.625" style="191" bestFit="1" customWidth="1"/>
    <col min="41" max="41" width="14.125" style="191" bestFit="1" customWidth="1"/>
    <col min="42" max="42" width="11.375" style="191" bestFit="1" customWidth="1"/>
    <col min="43" max="43" width="23" style="191" bestFit="1" customWidth="1"/>
    <col min="44" max="44" width="23.125" style="191" bestFit="1" customWidth="1"/>
    <col min="45" max="45" width="24.25" style="191" bestFit="1" customWidth="1"/>
    <col min="46" max="46" width="25.125" style="191" bestFit="1" customWidth="1"/>
    <col min="47" max="47" width="46.25" style="191" bestFit="1" customWidth="1"/>
    <col min="48" max="48" width="40.5" style="191" bestFit="1" customWidth="1"/>
    <col min="49" max="49" width="30" style="191" bestFit="1" customWidth="1"/>
    <col min="50" max="50" width="22" style="191" bestFit="1" customWidth="1"/>
    <col min="51" max="51" width="10.5" style="191" bestFit="1" customWidth="1"/>
    <col min="52" max="52" width="10.875" style="191" bestFit="1" customWidth="1"/>
    <col min="53" max="53" width="21.25" style="191" bestFit="1" customWidth="1"/>
    <col min="54" max="54" width="11.375" style="191" bestFit="1" customWidth="1"/>
    <col min="55" max="55" width="12.25" style="191" bestFit="1" customWidth="1"/>
    <col min="56" max="56" width="24.75" style="191" bestFit="1" customWidth="1"/>
    <col min="57" max="57" width="11" style="191" bestFit="1" customWidth="1"/>
    <col min="58" max="58" width="14.875" style="191" bestFit="1" customWidth="1"/>
    <col min="59" max="59" width="20.125" style="191" bestFit="1" customWidth="1"/>
    <col min="60" max="60" width="16.25" style="191" bestFit="1" customWidth="1"/>
    <col min="61" max="61" width="19.25" style="191" bestFit="1" customWidth="1"/>
    <col min="62" max="62" width="21.875" style="191" bestFit="1" customWidth="1"/>
    <col min="63" max="63" width="12.75" style="191" bestFit="1" customWidth="1"/>
    <col min="64" max="64" width="13" style="191" bestFit="1" customWidth="1"/>
    <col min="65" max="65" width="31.625" style="191" bestFit="1" customWidth="1"/>
    <col min="66" max="66" width="10.125" style="191" bestFit="1" customWidth="1"/>
    <col min="67" max="16384" width="9" style="191"/>
  </cols>
  <sheetData>
    <row r="3" spans="2:66" ht="45">
      <c r="B3" s="197" t="s">
        <v>415</v>
      </c>
      <c r="C3" s="197" t="s">
        <v>487</v>
      </c>
      <c r="D3" s="197" t="s">
        <v>416</v>
      </c>
      <c r="E3" s="198" t="s">
        <v>414</v>
      </c>
      <c r="F3" s="190" t="s">
        <v>344</v>
      </c>
      <c r="G3" s="190" t="s">
        <v>348</v>
      </c>
      <c r="H3" s="190" t="s">
        <v>350</v>
      </c>
      <c r="I3" s="190" t="s">
        <v>354</v>
      </c>
      <c r="J3" s="190" t="s">
        <v>355</v>
      </c>
      <c r="K3" s="190" t="s">
        <v>356</v>
      </c>
      <c r="L3" s="190" t="s">
        <v>357</v>
      </c>
      <c r="M3" s="190" t="s">
        <v>361</v>
      </c>
      <c r="N3" s="190" t="s">
        <v>364</v>
      </c>
      <c r="O3" s="190" t="s">
        <v>366</v>
      </c>
      <c r="P3" s="190" t="s">
        <v>367</v>
      </c>
      <c r="Q3" s="190" t="s">
        <v>368</v>
      </c>
      <c r="R3" s="190" t="s">
        <v>370</v>
      </c>
      <c r="S3" s="190" t="s">
        <v>374</v>
      </c>
      <c r="T3" s="190" t="s">
        <v>378</v>
      </c>
      <c r="U3" s="190" t="s">
        <v>381</v>
      </c>
      <c r="V3" s="190" t="s">
        <v>382</v>
      </c>
      <c r="W3" s="190" t="s">
        <v>383</v>
      </c>
      <c r="X3" s="190" t="s">
        <v>387</v>
      </c>
      <c r="Y3" s="190" t="s">
        <v>388</v>
      </c>
      <c r="Z3" s="190" t="s">
        <v>389</v>
      </c>
      <c r="AA3" s="190" t="s">
        <v>390</v>
      </c>
      <c r="AB3" s="190" t="s">
        <v>391</v>
      </c>
      <c r="AC3" s="190" t="s">
        <v>392</v>
      </c>
      <c r="AD3" s="190" t="s">
        <v>393</v>
      </c>
      <c r="AE3" s="190" t="s">
        <v>396</v>
      </c>
      <c r="AF3" s="190" t="s">
        <v>400</v>
      </c>
      <c r="AG3" s="190" t="s">
        <v>404</v>
      </c>
      <c r="AH3" s="190" t="s">
        <v>410</v>
      </c>
    </row>
    <row r="4" spans="2:66" ht="22.5">
      <c r="B4" s="192">
        <v>1</v>
      </c>
      <c r="C4" s="192" t="s">
        <v>448</v>
      </c>
      <c r="D4" s="199" t="s">
        <v>103</v>
      </c>
      <c r="E4" s="200" t="s">
        <v>212</v>
      </c>
      <c r="F4" s="194">
        <v>0</v>
      </c>
      <c r="G4" s="194">
        <v>0</v>
      </c>
      <c r="H4" s="195">
        <v>3351223</v>
      </c>
      <c r="I4" s="195">
        <v>0</v>
      </c>
      <c r="J4" s="195">
        <v>1520029</v>
      </c>
      <c r="K4" s="195">
        <v>0</v>
      </c>
      <c r="L4" s="205">
        <v>1898746</v>
      </c>
      <c r="M4" s="195">
        <v>0</v>
      </c>
      <c r="N4" s="195">
        <v>0</v>
      </c>
      <c r="O4" s="196">
        <v>0</v>
      </c>
      <c r="P4" s="196">
        <v>0</v>
      </c>
      <c r="Q4" s="195">
        <v>0</v>
      </c>
      <c r="R4" s="195">
        <v>0</v>
      </c>
      <c r="S4" s="195">
        <v>0</v>
      </c>
      <c r="T4" s="195">
        <v>0</v>
      </c>
      <c r="U4" s="195">
        <v>0</v>
      </c>
      <c r="V4" s="195">
        <v>0</v>
      </c>
      <c r="W4" s="195">
        <v>0</v>
      </c>
      <c r="X4" s="195">
        <v>0</v>
      </c>
      <c r="Y4" s="195">
        <v>0</v>
      </c>
      <c r="Z4" s="195">
        <v>0</v>
      </c>
      <c r="AA4" s="195">
        <v>0</v>
      </c>
      <c r="AB4" s="195">
        <v>0</v>
      </c>
      <c r="AC4" s="195">
        <v>0</v>
      </c>
      <c r="AD4" s="195">
        <v>0</v>
      </c>
      <c r="AE4" s="195">
        <v>0</v>
      </c>
      <c r="AF4" s="195">
        <v>0</v>
      </c>
      <c r="AG4" s="195">
        <v>0</v>
      </c>
      <c r="AH4" s="195">
        <v>0</v>
      </c>
    </row>
    <row r="5" spans="2:66" ht="22.5">
      <c r="B5" s="193">
        <v>2</v>
      </c>
      <c r="C5" s="193" t="s">
        <v>449</v>
      </c>
      <c r="D5" s="199" t="s">
        <v>103</v>
      </c>
      <c r="E5" s="200" t="s">
        <v>212</v>
      </c>
      <c r="F5" s="194">
        <v>0</v>
      </c>
      <c r="G5" s="194">
        <v>0</v>
      </c>
      <c r="H5" s="196">
        <v>6608242</v>
      </c>
      <c r="I5" s="196">
        <v>0</v>
      </c>
      <c r="J5" s="196">
        <v>0</v>
      </c>
      <c r="K5" s="196">
        <v>0</v>
      </c>
      <c r="L5" s="206">
        <v>0</v>
      </c>
      <c r="M5" s="196">
        <v>0</v>
      </c>
      <c r="N5" s="196">
        <v>0</v>
      </c>
      <c r="O5" s="196">
        <v>0</v>
      </c>
      <c r="P5" s="196">
        <v>0</v>
      </c>
      <c r="Q5" s="196">
        <v>0</v>
      </c>
      <c r="R5" s="196">
        <v>0</v>
      </c>
      <c r="S5" s="196">
        <v>0</v>
      </c>
      <c r="T5" s="196">
        <v>0</v>
      </c>
      <c r="U5" s="196">
        <v>0</v>
      </c>
      <c r="V5" s="196">
        <v>0</v>
      </c>
      <c r="W5" s="196">
        <v>0</v>
      </c>
      <c r="X5" s="196">
        <v>0</v>
      </c>
      <c r="Y5" s="196">
        <v>0</v>
      </c>
      <c r="Z5" s="196">
        <v>0</v>
      </c>
      <c r="AA5" s="196">
        <v>0</v>
      </c>
      <c r="AB5" s="196">
        <v>0</v>
      </c>
      <c r="AC5" s="196">
        <v>0</v>
      </c>
      <c r="AD5" s="196">
        <v>0</v>
      </c>
      <c r="AE5" s="196">
        <v>0</v>
      </c>
      <c r="AF5" s="196">
        <v>0</v>
      </c>
      <c r="AG5" s="196">
        <v>0</v>
      </c>
      <c r="AH5" s="196">
        <v>0</v>
      </c>
      <c r="AJ5" t="s">
        <v>417</v>
      </c>
      <c r="AK5" t="s">
        <v>414</v>
      </c>
      <c r="AL5" t="s">
        <v>419</v>
      </c>
      <c r="AM5" t="s">
        <v>420</v>
      </c>
      <c r="AN5" t="s">
        <v>421</v>
      </c>
      <c r="AO5" t="s">
        <v>422</v>
      </c>
      <c r="AP5" t="s">
        <v>423</v>
      </c>
      <c r="AQ5" t="s">
        <v>424</v>
      </c>
      <c r="AR5" t="s">
        <v>425</v>
      </c>
      <c r="AS5" t="s">
        <v>426</v>
      </c>
      <c r="AT5" t="s">
        <v>427</v>
      </c>
      <c r="AU5" t="s">
        <v>428</v>
      </c>
      <c r="AV5" t="s">
        <v>429</v>
      </c>
      <c r="AW5" t="s">
        <v>430</v>
      </c>
      <c r="AX5" t="s">
        <v>431</v>
      </c>
      <c r="AY5" t="s">
        <v>432</v>
      </c>
      <c r="AZ5" t="s">
        <v>433</v>
      </c>
      <c r="BA5" t="s">
        <v>434</v>
      </c>
      <c r="BB5" t="s">
        <v>435</v>
      </c>
      <c r="BC5" t="s">
        <v>436</v>
      </c>
      <c r="BD5" t="s">
        <v>437</v>
      </c>
      <c r="BE5" t="s">
        <v>438</v>
      </c>
      <c r="BF5" t="s">
        <v>439</v>
      </c>
      <c r="BG5" t="s">
        <v>440</v>
      </c>
      <c r="BH5" t="s">
        <v>441</v>
      </c>
      <c r="BI5" t="s">
        <v>442</v>
      </c>
      <c r="BJ5" t="s">
        <v>443</v>
      </c>
      <c r="BK5" t="s">
        <v>444</v>
      </c>
      <c r="BL5" t="s">
        <v>445</v>
      </c>
      <c r="BM5" t="s">
        <v>446</v>
      </c>
      <c r="BN5" t="s">
        <v>447</v>
      </c>
    </row>
    <row r="6" spans="2:66" ht="22.5">
      <c r="B6" s="192">
        <v>3</v>
      </c>
      <c r="C6" s="192" t="s">
        <v>450</v>
      </c>
      <c r="D6" s="201" t="s">
        <v>107</v>
      </c>
      <c r="E6" s="202" t="s">
        <v>164</v>
      </c>
      <c r="F6" s="194">
        <v>0</v>
      </c>
      <c r="G6" s="194">
        <v>0</v>
      </c>
      <c r="H6" s="195">
        <v>0</v>
      </c>
      <c r="I6" s="195">
        <v>0</v>
      </c>
      <c r="J6" s="195">
        <v>0</v>
      </c>
      <c r="K6" s="195">
        <v>0</v>
      </c>
      <c r="L6" s="205">
        <v>0</v>
      </c>
      <c r="M6" s="195">
        <v>0</v>
      </c>
      <c r="N6" s="195">
        <v>0</v>
      </c>
      <c r="O6" s="196">
        <v>0</v>
      </c>
      <c r="P6" s="196">
        <v>0</v>
      </c>
      <c r="Q6" s="195">
        <v>288218716</v>
      </c>
      <c r="R6" s="195">
        <v>0</v>
      </c>
      <c r="S6" s="195">
        <v>0</v>
      </c>
      <c r="T6" s="195">
        <v>0</v>
      </c>
      <c r="U6" s="195">
        <v>0</v>
      </c>
      <c r="V6" s="195">
        <v>0</v>
      </c>
      <c r="W6" s="195">
        <v>0</v>
      </c>
      <c r="X6" s="195">
        <v>0</v>
      </c>
      <c r="Y6" s="195">
        <v>0</v>
      </c>
      <c r="Z6" s="195">
        <v>0</v>
      </c>
      <c r="AA6" s="195">
        <v>0</v>
      </c>
      <c r="AB6" s="195">
        <v>0</v>
      </c>
      <c r="AC6" s="195">
        <v>0</v>
      </c>
      <c r="AD6" s="195">
        <v>0</v>
      </c>
      <c r="AE6" s="195">
        <v>0</v>
      </c>
      <c r="AF6" s="195">
        <v>0</v>
      </c>
      <c r="AG6" s="195">
        <v>0</v>
      </c>
      <c r="AH6" s="195">
        <v>0</v>
      </c>
      <c r="AJ6" t="s">
        <v>74</v>
      </c>
      <c r="AK6" t="s">
        <v>204</v>
      </c>
      <c r="AL6">
        <v>7611759</v>
      </c>
      <c r="AM6">
        <v>0</v>
      </c>
      <c r="AN6">
        <v>43428672</v>
      </c>
      <c r="AO6">
        <v>28085158</v>
      </c>
      <c r="AP6">
        <v>18568</v>
      </c>
      <c r="AQ6">
        <v>0</v>
      </c>
      <c r="AR6">
        <v>0</v>
      </c>
      <c r="AS6">
        <v>0</v>
      </c>
      <c r="AT6">
        <v>0</v>
      </c>
      <c r="AU6">
        <v>0</v>
      </c>
      <c r="AV6">
        <v>0</v>
      </c>
      <c r="AW6">
        <v>0</v>
      </c>
      <c r="AX6">
        <v>0</v>
      </c>
      <c r="AY6">
        <v>0</v>
      </c>
      <c r="AZ6">
        <v>0</v>
      </c>
      <c r="BA6">
        <v>0</v>
      </c>
      <c r="BB6">
        <v>0</v>
      </c>
      <c r="BC6">
        <v>814461</v>
      </c>
      <c r="BD6">
        <v>0</v>
      </c>
      <c r="BE6">
        <v>53708</v>
      </c>
      <c r="BF6">
        <v>0</v>
      </c>
      <c r="BG6">
        <v>0</v>
      </c>
      <c r="BH6">
        <v>0</v>
      </c>
      <c r="BI6">
        <v>0</v>
      </c>
      <c r="BJ6">
        <v>0</v>
      </c>
      <c r="BK6">
        <v>0</v>
      </c>
      <c r="BL6">
        <v>0</v>
      </c>
      <c r="BM6">
        <v>0</v>
      </c>
      <c r="BN6">
        <v>5671488</v>
      </c>
    </row>
    <row r="7" spans="2:66" ht="22.5">
      <c r="B7" s="193">
        <v>4</v>
      </c>
      <c r="C7" s="193" t="s">
        <v>451</v>
      </c>
      <c r="D7" s="201" t="s">
        <v>107</v>
      </c>
      <c r="E7" s="202" t="s">
        <v>164</v>
      </c>
      <c r="F7" s="194">
        <v>0</v>
      </c>
      <c r="G7" s="194">
        <v>0</v>
      </c>
      <c r="H7" s="196">
        <v>0</v>
      </c>
      <c r="I7" s="196">
        <v>0</v>
      </c>
      <c r="J7" s="196">
        <v>0</v>
      </c>
      <c r="K7" s="196">
        <v>0</v>
      </c>
      <c r="L7" s="206">
        <v>0</v>
      </c>
      <c r="M7" s="196">
        <v>0</v>
      </c>
      <c r="N7" s="196">
        <v>0</v>
      </c>
      <c r="O7" s="196">
        <v>0</v>
      </c>
      <c r="P7" s="196">
        <v>0</v>
      </c>
      <c r="Q7" s="196">
        <v>236823559</v>
      </c>
      <c r="R7" s="196">
        <v>0</v>
      </c>
      <c r="S7" s="196">
        <v>0</v>
      </c>
      <c r="T7" s="196">
        <v>0</v>
      </c>
      <c r="U7" s="196">
        <v>0</v>
      </c>
      <c r="V7" s="196">
        <v>0</v>
      </c>
      <c r="W7" s="196">
        <v>0</v>
      </c>
      <c r="X7" s="196">
        <v>0</v>
      </c>
      <c r="Y7" s="196">
        <v>0</v>
      </c>
      <c r="Z7" s="196">
        <v>0</v>
      </c>
      <c r="AA7" s="196">
        <v>0</v>
      </c>
      <c r="AB7" s="196">
        <v>0</v>
      </c>
      <c r="AC7" s="196">
        <v>0</v>
      </c>
      <c r="AD7" s="196">
        <v>0</v>
      </c>
      <c r="AE7" s="196">
        <v>0</v>
      </c>
      <c r="AF7" s="196">
        <v>0</v>
      </c>
      <c r="AG7" s="196">
        <v>0</v>
      </c>
      <c r="AH7" s="196">
        <v>0</v>
      </c>
      <c r="AJ7" t="s">
        <v>75</v>
      </c>
      <c r="AK7" t="s">
        <v>206</v>
      </c>
      <c r="AL7">
        <v>0</v>
      </c>
      <c r="AM7">
        <v>0</v>
      </c>
      <c r="AN7">
        <v>0</v>
      </c>
      <c r="AO7">
        <v>0</v>
      </c>
      <c r="AP7">
        <v>390289</v>
      </c>
      <c r="AQ7">
        <v>0</v>
      </c>
      <c r="AR7">
        <v>0</v>
      </c>
      <c r="AS7">
        <v>0</v>
      </c>
      <c r="AT7">
        <v>0</v>
      </c>
      <c r="AU7">
        <v>0</v>
      </c>
      <c r="AV7">
        <v>0</v>
      </c>
      <c r="AW7">
        <v>0</v>
      </c>
      <c r="AX7">
        <v>0</v>
      </c>
      <c r="AY7">
        <v>0</v>
      </c>
      <c r="AZ7">
        <v>10607</v>
      </c>
      <c r="BA7">
        <v>0</v>
      </c>
      <c r="BB7">
        <v>0</v>
      </c>
      <c r="BC7">
        <v>0</v>
      </c>
      <c r="BD7">
        <v>0</v>
      </c>
      <c r="BE7">
        <v>60756</v>
      </c>
      <c r="BF7">
        <v>228614</v>
      </c>
      <c r="BG7">
        <v>0</v>
      </c>
      <c r="BH7">
        <v>0</v>
      </c>
      <c r="BI7">
        <v>0</v>
      </c>
      <c r="BJ7">
        <v>0</v>
      </c>
      <c r="BK7">
        <v>0</v>
      </c>
      <c r="BL7">
        <v>0</v>
      </c>
      <c r="BM7">
        <v>0</v>
      </c>
      <c r="BN7">
        <v>461530</v>
      </c>
    </row>
    <row r="8" spans="2:66" ht="15.75">
      <c r="B8" s="192">
        <v>5</v>
      </c>
      <c r="C8" s="192" t="s">
        <v>452</v>
      </c>
      <c r="D8" s="199" t="s">
        <v>83</v>
      </c>
      <c r="E8" s="202" t="s">
        <v>144</v>
      </c>
      <c r="F8" s="194">
        <v>0</v>
      </c>
      <c r="G8" s="194">
        <v>0</v>
      </c>
      <c r="H8" s="195">
        <v>0</v>
      </c>
      <c r="I8" s="195">
        <v>0</v>
      </c>
      <c r="J8" s="195">
        <v>112697</v>
      </c>
      <c r="K8" s="195">
        <v>0</v>
      </c>
      <c r="L8" s="205">
        <v>0</v>
      </c>
      <c r="M8" s="195">
        <v>797</v>
      </c>
      <c r="N8" s="195">
        <v>21702</v>
      </c>
      <c r="O8" s="196">
        <v>0</v>
      </c>
      <c r="P8" s="196">
        <v>0</v>
      </c>
      <c r="Q8" s="195">
        <v>0</v>
      </c>
      <c r="R8" s="195">
        <v>0</v>
      </c>
      <c r="S8" s="195">
        <v>22048</v>
      </c>
      <c r="T8" s="195">
        <v>185325</v>
      </c>
      <c r="U8" s="195">
        <v>0</v>
      </c>
      <c r="V8" s="195">
        <v>0</v>
      </c>
      <c r="W8" s="195">
        <v>0</v>
      </c>
      <c r="X8" s="195">
        <v>0</v>
      </c>
      <c r="Y8" s="195">
        <v>0</v>
      </c>
      <c r="Z8" s="195">
        <v>0</v>
      </c>
      <c r="AA8" s="195">
        <v>0</v>
      </c>
      <c r="AB8" s="195">
        <v>0</v>
      </c>
      <c r="AC8" s="195">
        <v>0</v>
      </c>
      <c r="AD8" s="195">
        <v>0</v>
      </c>
      <c r="AE8" s="195">
        <v>0</v>
      </c>
      <c r="AF8" s="195">
        <v>0</v>
      </c>
      <c r="AG8" s="195">
        <v>23</v>
      </c>
      <c r="AH8" s="195">
        <v>0</v>
      </c>
      <c r="AJ8" t="s">
        <v>76</v>
      </c>
      <c r="AK8" t="s">
        <v>139</v>
      </c>
      <c r="AL8">
        <v>116029</v>
      </c>
      <c r="AM8">
        <v>0</v>
      </c>
      <c r="AN8">
        <v>8984665</v>
      </c>
      <c r="AO8">
        <v>6842</v>
      </c>
      <c r="AP8">
        <v>11810088</v>
      </c>
      <c r="AQ8">
        <v>52802</v>
      </c>
      <c r="AR8">
        <v>22618649</v>
      </c>
      <c r="AS8">
        <v>685565</v>
      </c>
      <c r="AT8">
        <v>2642368</v>
      </c>
      <c r="AU8">
        <v>0</v>
      </c>
      <c r="AV8">
        <v>0</v>
      </c>
      <c r="AW8">
        <v>0</v>
      </c>
      <c r="AX8">
        <v>187041</v>
      </c>
      <c r="AY8">
        <v>2658053</v>
      </c>
      <c r="AZ8">
        <v>113647</v>
      </c>
      <c r="BA8">
        <v>263737</v>
      </c>
      <c r="BB8">
        <v>56838</v>
      </c>
      <c r="BC8">
        <v>194249</v>
      </c>
      <c r="BD8">
        <v>0</v>
      </c>
      <c r="BE8">
        <v>28799</v>
      </c>
      <c r="BF8">
        <v>92062</v>
      </c>
      <c r="BG8">
        <v>0</v>
      </c>
      <c r="BH8">
        <v>0</v>
      </c>
      <c r="BI8">
        <v>0</v>
      </c>
      <c r="BJ8">
        <v>0</v>
      </c>
      <c r="BK8">
        <v>860916</v>
      </c>
      <c r="BL8">
        <v>0</v>
      </c>
      <c r="BM8">
        <v>279486</v>
      </c>
      <c r="BN8">
        <v>13068984</v>
      </c>
    </row>
    <row r="9" spans="2:66" ht="22.5">
      <c r="B9" s="193">
        <v>6</v>
      </c>
      <c r="C9" s="193" t="s">
        <v>453</v>
      </c>
      <c r="D9" s="199" t="s">
        <v>74</v>
      </c>
      <c r="E9" s="202" t="s">
        <v>204</v>
      </c>
      <c r="F9" s="194">
        <v>7611759</v>
      </c>
      <c r="G9" s="194">
        <v>0</v>
      </c>
      <c r="H9" s="196">
        <v>43120997</v>
      </c>
      <c r="I9" s="196">
        <v>28085158</v>
      </c>
      <c r="J9" s="196">
        <v>0</v>
      </c>
      <c r="K9" s="196">
        <v>0</v>
      </c>
      <c r="L9" s="206">
        <v>0</v>
      </c>
      <c r="M9" s="196">
        <v>0</v>
      </c>
      <c r="N9" s="196">
        <v>0</v>
      </c>
      <c r="O9" s="196">
        <v>0</v>
      </c>
      <c r="P9" s="196">
        <v>0</v>
      </c>
      <c r="Q9" s="196">
        <v>0</v>
      </c>
      <c r="R9" s="196">
        <v>0</v>
      </c>
      <c r="S9" s="196">
        <v>0</v>
      </c>
      <c r="T9" s="196">
        <v>0</v>
      </c>
      <c r="U9" s="196">
        <v>0</v>
      </c>
      <c r="V9" s="196">
        <v>0</v>
      </c>
      <c r="W9" s="196">
        <v>0</v>
      </c>
      <c r="X9" s="196">
        <v>0</v>
      </c>
      <c r="Y9" s="196">
        <v>0</v>
      </c>
      <c r="Z9" s="196">
        <v>0</v>
      </c>
      <c r="AA9" s="196">
        <v>0</v>
      </c>
      <c r="AB9" s="196">
        <v>0</v>
      </c>
      <c r="AC9" s="196">
        <v>0</v>
      </c>
      <c r="AD9" s="196">
        <v>0</v>
      </c>
      <c r="AE9" s="196">
        <v>0</v>
      </c>
      <c r="AF9" s="196">
        <v>0</v>
      </c>
      <c r="AG9" s="196">
        <v>0</v>
      </c>
      <c r="AH9" s="196">
        <v>0</v>
      </c>
      <c r="AJ9" t="s">
        <v>77</v>
      </c>
      <c r="AK9" t="s">
        <v>140</v>
      </c>
      <c r="AL9">
        <v>0</v>
      </c>
      <c r="AM9">
        <v>0</v>
      </c>
      <c r="AN9">
        <v>0</v>
      </c>
      <c r="AO9">
        <v>0</v>
      </c>
      <c r="AP9">
        <v>0</v>
      </c>
      <c r="AQ9">
        <v>0</v>
      </c>
      <c r="AR9">
        <v>0</v>
      </c>
      <c r="AS9">
        <v>0</v>
      </c>
      <c r="AT9">
        <v>0</v>
      </c>
      <c r="AU9">
        <v>0</v>
      </c>
      <c r="AV9">
        <v>0</v>
      </c>
      <c r="AW9">
        <v>0</v>
      </c>
      <c r="AX9">
        <v>0</v>
      </c>
      <c r="AY9">
        <v>37</v>
      </c>
      <c r="AZ9">
        <v>0</v>
      </c>
      <c r="BA9">
        <v>0</v>
      </c>
      <c r="BB9">
        <v>0</v>
      </c>
      <c r="BC9">
        <v>0</v>
      </c>
      <c r="BD9">
        <v>0</v>
      </c>
      <c r="BE9">
        <v>0</v>
      </c>
      <c r="BF9">
        <v>0</v>
      </c>
      <c r="BG9">
        <v>0</v>
      </c>
      <c r="BH9">
        <v>0</v>
      </c>
      <c r="BI9">
        <v>0</v>
      </c>
      <c r="BJ9">
        <v>0</v>
      </c>
      <c r="BK9">
        <v>0</v>
      </c>
      <c r="BL9">
        <v>0</v>
      </c>
      <c r="BM9">
        <v>0</v>
      </c>
      <c r="BN9">
        <v>0</v>
      </c>
    </row>
    <row r="10" spans="2:66" ht="22.5">
      <c r="B10" s="192">
        <v>7</v>
      </c>
      <c r="C10" s="192" t="s">
        <v>454</v>
      </c>
      <c r="D10" s="199" t="s">
        <v>76</v>
      </c>
      <c r="E10" s="203" t="s">
        <v>139</v>
      </c>
      <c r="F10" s="194">
        <v>0</v>
      </c>
      <c r="G10" s="194">
        <v>0</v>
      </c>
      <c r="H10" s="195">
        <v>0</v>
      </c>
      <c r="I10" s="195">
        <v>6842</v>
      </c>
      <c r="J10" s="195">
        <v>0</v>
      </c>
      <c r="K10" s="195">
        <v>52802</v>
      </c>
      <c r="L10" s="205">
        <v>9465194</v>
      </c>
      <c r="M10" s="195">
        <v>407911</v>
      </c>
      <c r="N10" s="195">
        <v>0</v>
      </c>
      <c r="O10" s="196">
        <v>0</v>
      </c>
      <c r="P10" s="196">
        <v>0</v>
      </c>
      <c r="Q10" s="195">
        <v>0</v>
      </c>
      <c r="R10" s="195">
        <v>0</v>
      </c>
      <c r="S10" s="195">
        <v>0</v>
      </c>
      <c r="T10" s="195">
        <v>11330</v>
      </c>
      <c r="U10" s="195">
        <v>0</v>
      </c>
      <c r="V10" s="195">
        <v>0</v>
      </c>
      <c r="W10" s="195">
        <v>67704</v>
      </c>
      <c r="X10" s="195">
        <v>0</v>
      </c>
      <c r="Y10" s="195">
        <v>0</v>
      </c>
      <c r="Z10" s="195">
        <v>0</v>
      </c>
      <c r="AA10" s="195">
        <v>0</v>
      </c>
      <c r="AB10" s="195">
        <v>0</v>
      </c>
      <c r="AC10" s="195">
        <v>0</v>
      </c>
      <c r="AD10" s="195">
        <v>0</v>
      </c>
      <c r="AE10" s="195">
        <v>0</v>
      </c>
      <c r="AF10" s="195">
        <v>0</v>
      </c>
      <c r="AG10" s="195">
        <v>0</v>
      </c>
      <c r="AH10" s="195">
        <v>244434</v>
      </c>
      <c r="AJ10" t="s">
        <v>83</v>
      </c>
      <c r="AK10" t="s">
        <v>144</v>
      </c>
      <c r="AL10">
        <v>0</v>
      </c>
      <c r="AM10">
        <v>0</v>
      </c>
      <c r="AN10">
        <v>0</v>
      </c>
      <c r="AO10">
        <v>0</v>
      </c>
      <c r="AP10">
        <v>288575</v>
      </c>
      <c r="AQ10">
        <v>0</v>
      </c>
      <c r="AR10">
        <v>2063166</v>
      </c>
      <c r="AS10">
        <v>73489</v>
      </c>
      <c r="AT10">
        <v>2083600</v>
      </c>
      <c r="AU10">
        <v>0</v>
      </c>
      <c r="AV10">
        <v>0</v>
      </c>
      <c r="AW10">
        <v>0</v>
      </c>
      <c r="AX10">
        <v>73453</v>
      </c>
      <c r="AY10">
        <v>99351</v>
      </c>
      <c r="AZ10">
        <v>329583</v>
      </c>
      <c r="BA10">
        <v>710</v>
      </c>
      <c r="BB10">
        <v>0</v>
      </c>
      <c r="BC10">
        <v>517922</v>
      </c>
      <c r="BD10">
        <v>210077</v>
      </c>
      <c r="BE10">
        <v>1692</v>
      </c>
      <c r="BF10">
        <v>10149</v>
      </c>
      <c r="BG10">
        <v>48848</v>
      </c>
      <c r="BH10">
        <v>10910</v>
      </c>
      <c r="BI10">
        <v>7848</v>
      </c>
      <c r="BJ10">
        <v>0</v>
      </c>
      <c r="BK10">
        <v>20549299</v>
      </c>
      <c r="BL10">
        <v>0</v>
      </c>
      <c r="BM10">
        <v>23</v>
      </c>
      <c r="BN10">
        <v>40729973</v>
      </c>
    </row>
    <row r="11" spans="2:66" ht="22.5">
      <c r="B11" s="193">
        <v>8</v>
      </c>
      <c r="C11" s="193" t="s">
        <v>455</v>
      </c>
      <c r="D11" s="199" t="s">
        <v>76</v>
      </c>
      <c r="E11" s="203" t="s">
        <v>139</v>
      </c>
      <c r="F11" s="194">
        <v>116029</v>
      </c>
      <c r="G11" s="194">
        <v>0</v>
      </c>
      <c r="H11" s="196">
        <v>8984665</v>
      </c>
      <c r="I11" s="196">
        <v>0</v>
      </c>
      <c r="J11" s="196">
        <v>11512820</v>
      </c>
      <c r="K11" s="196">
        <v>0</v>
      </c>
      <c r="L11" s="206">
        <v>11500434</v>
      </c>
      <c r="M11" s="196">
        <v>0</v>
      </c>
      <c r="N11" s="196">
        <v>1961851</v>
      </c>
      <c r="O11" s="196">
        <v>0</v>
      </c>
      <c r="P11" s="196">
        <v>0</v>
      </c>
      <c r="Q11" s="196">
        <v>0</v>
      </c>
      <c r="R11" s="196">
        <v>2012</v>
      </c>
      <c r="S11" s="196">
        <v>2406491</v>
      </c>
      <c r="T11" s="196">
        <v>33485</v>
      </c>
      <c r="U11" s="196">
        <v>19487</v>
      </c>
      <c r="V11" s="196">
        <v>0</v>
      </c>
      <c r="W11" s="196">
        <v>124724</v>
      </c>
      <c r="X11" s="196">
        <v>0</v>
      </c>
      <c r="Y11" s="196">
        <v>26957</v>
      </c>
      <c r="Z11" s="196">
        <v>92062</v>
      </c>
      <c r="AA11" s="196">
        <v>0</v>
      </c>
      <c r="AB11" s="196">
        <v>0</v>
      </c>
      <c r="AC11" s="196">
        <v>0</v>
      </c>
      <c r="AD11" s="196">
        <v>0</v>
      </c>
      <c r="AE11" s="196">
        <v>860916</v>
      </c>
      <c r="AF11" s="196">
        <v>0</v>
      </c>
      <c r="AG11" s="196">
        <v>279486</v>
      </c>
      <c r="AH11" s="196">
        <v>12824550</v>
      </c>
      <c r="AJ11" t="s">
        <v>84</v>
      </c>
      <c r="AK11" t="s">
        <v>145</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row>
    <row r="12" spans="2:66" ht="15.75">
      <c r="B12" s="192">
        <v>9</v>
      </c>
      <c r="C12" s="192" t="s">
        <v>456</v>
      </c>
      <c r="D12" s="199" t="s">
        <v>77</v>
      </c>
      <c r="E12" s="203" t="s">
        <v>140</v>
      </c>
      <c r="F12" s="194">
        <v>0</v>
      </c>
      <c r="G12" s="194">
        <v>0</v>
      </c>
      <c r="H12" s="195">
        <v>0</v>
      </c>
      <c r="I12" s="195">
        <v>0</v>
      </c>
      <c r="J12" s="195">
        <v>0</v>
      </c>
      <c r="K12" s="195">
        <v>0</v>
      </c>
      <c r="L12" s="205">
        <v>0</v>
      </c>
      <c r="M12" s="195">
        <v>0</v>
      </c>
      <c r="N12" s="195">
        <v>0</v>
      </c>
      <c r="O12" s="196">
        <v>0</v>
      </c>
      <c r="P12" s="196">
        <v>0</v>
      </c>
      <c r="Q12" s="195">
        <v>0</v>
      </c>
      <c r="R12" s="195">
        <v>0</v>
      </c>
      <c r="S12" s="195">
        <v>37</v>
      </c>
      <c r="T12" s="195">
        <v>0</v>
      </c>
      <c r="U12" s="195">
        <v>0</v>
      </c>
      <c r="V12" s="195">
        <v>0</v>
      </c>
      <c r="W12" s="195">
        <v>0</v>
      </c>
      <c r="X12" s="195">
        <v>0</v>
      </c>
      <c r="Y12" s="195">
        <v>0</v>
      </c>
      <c r="Z12" s="195">
        <v>0</v>
      </c>
      <c r="AA12" s="195">
        <v>0</v>
      </c>
      <c r="AB12" s="195">
        <v>0</v>
      </c>
      <c r="AC12" s="195">
        <v>0</v>
      </c>
      <c r="AD12" s="195">
        <v>0</v>
      </c>
      <c r="AE12" s="195">
        <v>0</v>
      </c>
      <c r="AF12" s="195">
        <v>0</v>
      </c>
      <c r="AG12" s="195">
        <v>0</v>
      </c>
      <c r="AH12" s="195">
        <v>0</v>
      </c>
      <c r="AJ12" t="s">
        <v>87</v>
      </c>
      <c r="AK12" t="s">
        <v>148</v>
      </c>
      <c r="AL12">
        <v>0</v>
      </c>
      <c r="AM12">
        <v>0</v>
      </c>
      <c r="AN12">
        <v>705243</v>
      </c>
      <c r="AO12">
        <v>0</v>
      </c>
      <c r="AP12">
        <v>634000</v>
      </c>
      <c r="AQ12">
        <v>0</v>
      </c>
      <c r="AR12">
        <v>3847277</v>
      </c>
      <c r="AS12">
        <v>0</v>
      </c>
      <c r="AT12">
        <v>156609</v>
      </c>
      <c r="AU12">
        <v>0</v>
      </c>
      <c r="AV12">
        <v>0</v>
      </c>
      <c r="AW12">
        <v>0</v>
      </c>
      <c r="AX12">
        <v>0</v>
      </c>
      <c r="AY12">
        <v>497899</v>
      </c>
      <c r="AZ12">
        <v>6111</v>
      </c>
      <c r="BA12">
        <v>0</v>
      </c>
      <c r="BB12">
        <v>0</v>
      </c>
      <c r="BC12">
        <v>0</v>
      </c>
      <c r="BD12">
        <v>0</v>
      </c>
      <c r="BE12">
        <v>0</v>
      </c>
      <c r="BF12">
        <v>143082</v>
      </c>
      <c r="BG12">
        <v>0</v>
      </c>
      <c r="BH12">
        <v>0</v>
      </c>
      <c r="BI12">
        <v>0</v>
      </c>
      <c r="BJ12">
        <v>0</v>
      </c>
      <c r="BK12">
        <v>0</v>
      </c>
      <c r="BL12">
        <v>0</v>
      </c>
      <c r="BM12">
        <v>0</v>
      </c>
      <c r="BN12">
        <v>249247</v>
      </c>
    </row>
    <row r="13" spans="2:66" ht="22.5">
      <c r="B13" s="193">
        <v>10</v>
      </c>
      <c r="C13" s="193" t="s">
        <v>457</v>
      </c>
      <c r="D13" s="199" t="s">
        <v>76</v>
      </c>
      <c r="E13" s="203" t="s">
        <v>139</v>
      </c>
      <c r="F13" s="194">
        <v>0</v>
      </c>
      <c r="G13" s="194">
        <v>0</v>
      </c>
      <c r="H13" s="196">
        <v>0</v>
      </c>
      <c r="I13" s="196">
        <v>0</v>
      </c>
      <c r="J13" s="196">
        <v>0</v>
      </c>
      <c r="K13" s="196">
        <v>0</v>
      </c>
      <c r="L13" s="206">
        <v>0</v>
      </c>
      <c r="M13" s="196">
        <v>0</v>
      </c>
      <c r="N13" s="196">
        <v>0</v>
      </c>
      <c r="O13" s="196">
        <v>0</v>
      </c>
      <c r="P13" s="196">
        <v>0</v>
      </c>
      <c r="Q13" s="196">
        <v>0</v>
      </c>
      <c r="R13" s="196">
        <v>0</v>
      </c>
      <c r="S13" s="196">
        <v>0</v>
      </c>
      <c r="T13" s="196">
        <v>370</v>
      </c>
      <c r="U13" s="196">
        <v>0</v>
      </c>
      <c r="V13" s="196">
        <v>0</v>
      </c>
      <c r="W13" s="196">
        <v>1821</v>
      </c>
      <c r="X13" s="196">
        <v>0</v>
      </c>
      <c r="Y13" s="196">
        <v>1842</v>
      </c>
      <c r="Z13" s="196">
        <v>0</v>
      </c>
      <c r="AA13" s="196">
        <v>0</v>
      </c>
      <c r="AB13" s="196">
        <v>0</v>
      </c>
      <c r="AC13" s="196">
        <v>0</v>
      </c>
      <c r="AD13" s="196">
        <v>0</v>
      </c>
      <c r="AE13" s="196">
        <v>0</v>
      </c>
      <c r="AF13" s="196">
        <v>0</v>
      </c>
      <c r="AG13" s="196">
        <v>0</v>
      </c>
      <c r="AH13" s="196">
        <v>0</v>
      </c>
      <c r="AJ13" t="s">
        <v>88</v>
      </c>
      <c r="AK13" t="s">
        <v>149</v>
      </c>
      <c r="AL13">
        <v>0</v>
      </c>
      <c r="AM13">
        <v>0</v>
      </c>
      <c r="AN13">
        <v>3586081</v>
      </c>
      <c r="AO13">
        <v>1082116</v>
      </c>
      <c r="AP13">
        <v>5357001</v>
      </c>
      <c r="AQ13">
        <v>0</v>
      </c>
      <c r="AR13">
        <v>13487</v>
      </c>
      <c r="AS13">
        <v>0</v>
      </c>
      <c r="AT13">
        <v>0</v>
      </c>
      <c r="AU13">
        <v>0</v>
      </c>
      <c r="AV13">
        <v>0</v>
      </c>
      <c r="AW13">
        <v>0</v>
      </c>
      <c r="AX13">
        <v>0</v>
      </c>
      <c r="AY13">
        <v>22435</v>
      </c>
      <c r="AZ13">
        <v>0</v>
      </c>
      <c r="BA13">
        <v>0</v>
      </c>
      <c r="BB13">
        <v>0</v>
      </c>
      <c r="BC13">
        <v>0</v>
      </c>
      <c r="BD13">
        <v>0</v>
      </c>
      <c r="BE13">
        <v>0</v>
      </c>
      <c r="BF13">
        <v>0</v>
      </c>
      <c r="BG13">
        <v>0</v>
      </c>
      <c r="BH13">
        <v>0</v>
      </c>
      <c r="BI13">
        <v>0</v>
      </c>
      <c r="BJ13">
        <v>0</v>
      </c>
      <c r="BK13">
        <v>0</v>
      </c>
      <c r="BL13">
        <v>0</v>
      </c>
      <c r="BM13">
        <v>0</v>
      </c>
      <c r="BN13">
        <v>3644900</v>
      </c>
    </row>
    <row r="14" spans="2:66" ht="15.75">
      <c r="B14" s="192">
        <v>11</v>
      </c>
      <c r="C14" s="192" t="s">
        <v>458</v>
      </c>
      <c r="D14" s="199" t="s">
        <v>96</v>
      </c>
      <c r="E14" s="202" t="s">
        <v>156</v>
      </c>
      <c r="F14" s="194">
        <v>0</v>
      </c>
      <c r="G14" s="194">
        <v>0</v>
      </c>
      <c r="H14" s="195">
        <v>0</v>
      </c>
      <c r="I14" s="195">
        <v>0</v>
      </c>
      <c r="J14" s="195">
        <v>0</v>
      </c>
      <c r="K14" s="195">
        <v>0</v>
      </c>
      <c r="L14" s="205">
        <v>0</v>
      </c>
      <c r="M14" s="195">
        <v>0</v>
      </c>
      <c r="N14" s="195">
        <v>0</v>
      </c>
      <c r="O14" s="196">
        <v>0</v>
      </c>
      <c r="P14" s="196">
        <v>0</v>
      </c>
      <c r="Q14" s="195">
        <v>0</v>
      </c>
      <c r="R14" s="195">
        <v>0</v>
      </c>
      <c r="S14" s="195">
        <v>0</v>
      </c>
      <c r="T14" s="195">
        <v>0</v>
      </c>
      <c r="U14" s="195">
        <v>0</v>
      </c>
      <c r="V14" s="195">
        <v>0</v>
      </c>
      <c r="W14" s="195">
        <v>0</v>
      </c>
      <c r="X14" s="195">
        <v>0</v>
      </c>
      <c r="Y14" s="195">
        <v>0</v>
      </c>
      <c r="Z14" s="195">
        <v>0</v>
      </c>
      <c r="AA14" s="195">
        <v>0</v>
      </c>
      <c r="AB14" s="195">
        <v>0</v>
      </c>
      <c r="AC14" s="195">
        <v>0</v>
      </c>
      <c r="AD14" s="195">
        <v>0</v>
      </c>
      <c r="AE14" s="195">
        <v>296231</v>
      </c>
      <c r="AF14" s="195">
        <v>10260495</v>
      </c>
      <c r="AG14" s="195">
        <v>0</v>
      </c>
      <c r="AH14" s="195">
        <v>0</v>
      </c>
      <c r="AJ14" t="s">
        <v>92</v>
      </c>
      <c r="AK14" t="s">
        <v>152</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row>
    <row r="15" spans="2:66" ht="22.5">
      <c r="B15" s="193">
        <v>12</v>
      </c>
      <c r="C15" s="193" t="s">
        <v>459</v>
      </c>
      <c r="D15" s="199" t="s">
        <v>74</v>
      </c>
      <c r="E15" s="202" t="s">
        <v>204</v>
      </c>
      <c r="F15" s="194">
        <v>0</v>
      </c>
      <c r="G15" s="194">
        <v>0</v>
      </c>
      <c r="H15" s="196">
        <v>0</v>
      </c>
      <c r="I15" s="196">
        <v>0</v>
      </c>
      <c r="J15" s="196">
        <v>0</v>
      </c>
      <c r="K15" s="196">
        <v>0</v>
      </c>
      <c r="L15" s="206">
        <v>0</v>
      </c>
      <c r="M15" s="196">
        <v>0</v>
      </c>
      <c r="N15" s="196">
        <v>0</v>
      </c>
      <c r="O15" s="196">
        <v>0</v>
      </c>
      <c r="P15" s="196">
        <v>0</v>
      </c>
      <c r="Q15" s="196">
        <v>0</v>
      </c>
      <c r="R15" s="196">
        <v>0</v>
      </c>
      <c r="S15" s="196">
        <v>0</v>
      </c>
      <c r="T15" s="196">
        <v>0</v>
      </c>
      <c r="U15" s="196">
        <v>0</v>
      </c>
      <c r="V15" s="196">
        <v>0</v>
      </c>
      <c r="W15" s="196">
        <v>23248</v>
      </c>
      <c r="X15" s="196">
        <v>0</v>
      </c>
      <c r="Y15" s="196">
        <v>5678</v>
      </c>
      <c r="Z15" s="196">
        <v>0</v>
      </c>
      <c r="AA15" s="196">
        <v>0</v>
      </c>
      <c r="AB15" s="196">
        <v>0</v>
      </c>
      <c r="AC15" s="196">
        <v>0</v>
      </c>
      <c r="AD15" s="196">
        <v>0</v>
      </c>
      <c r="AE15" s="196">
        <v>0</v>
      </c>
      <c r="AF15" s="196">
        <v>0</v>
      </c>
      <c r="AG15" s="196">
        <v>0</v>
      </c>
      <c r="AH15" s="196">
        <v>0</v>
      </c>
      <c r="AJ15" t="s">
        <v>96</v>
      </c>
      <c r="AK15" t="s">
        <v>156</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296231</v>
      </c>
      <c r="BL15">
        <v>10260495</v>
      </c>
      <c r="BM15">
        <v>0</v>
      </c>
      <c r="BN15">
        <v>0</v>
      </c>
    </row>
    <row r="16" spans="2:66" ht="15.75">
      <c r="B16" s="192">
        <v>13</v>
      </c>
      <c r="C16" s="192" t="s">
        <v>460</v>
      </c>
      <c r="D16" s="199" t="s">
        <v>83</v>
      </c>
      <c r="E16" s="202" t="s">
        <v>144</v>
      </c>
      <c r="F16" s="194">
        <v>0</v>
      </c>
      <c r="G16" s="194">
        <v>0</v>
      </c>
      <c r="H16" s="195">
        <v>0</v>
      </c>
      <c r="I16" s="195">
        <v>0</v>
      </c>
      <c r="J16" s="195">
        <v>0</v>
      </c>
      <c r="K16" s="195">
        <v>0</v>
      </c>
      <c r="L16" s="205">
        <v>0</v>
      </c>
      <c r="M16" s="195">
        <v>0</v>
      </c>
      <c r="N16" s="195">
        <v>0</v>
      </c>
      <c r="O16" s="196">
        <v>0</v>
      </c>
      <c r="P16" s="196">
        <v>0</v>
      </c>
      <c r="Q16" s="195">
        <v>0</v>
      </c>
      <c r="R16" s="195">
        <v>0</v>
      </c>
      <c r="S16" s="195">
        <v>0</v>
      </c>
      <c r="T16" s="195">
        <v>0</v>
      </c>
      <c r="U16" s="195">
        <v>0</v>
      </c>
      <c r="V16" s="195">
        <v>0</v>
      </c>
      <c r="W16" s="195">
        <v>0</v>
      </c>
      <c r="X16" s="195">
        <v>0</v>
      </c>
      <c r="Y16" s="195">
        <v>0</v>
      </c>
      <c r="Z16" s="195">
        <v>0</v>
      </c>
      <c r="AA16" s="195">
        <v>0</v>
      </c>
      <c r="AB16" s="195">
        <v>10910</v>
      </c>
      <c r="AC16" s="195">
        <v>0</v>
      </c>
      <c r="AD16" s="195">
        <v>0</v>
      </c>
      <c r="AE16" s="195">
        <v>0</v>
      </c>
      <c r="AF16" s="195">
        <v>0</v>
      </c>
      <c r="AG16" s="195">
        <v>0</v>
      </c>
      <c r="AH16" s="195">
        <v>0</v>
      </c>
      <c r="AJ16" t="s">
        <v>103</v>
      </c>
      <c r="AK16" t="s">
        <v>212</v>
      </c>
      <c r="AL16">
        <v>0</v>
      </c>
      <c r="AM16">
        <v>0</v>
      </c>
      <c r="AN16">
        <v>9959465</v>
      </c>
      <c r="AO16">
        <v>0</v>
      </c>
      <c r="AP16">
        <v>1520029</v>
      </c>
      <c r="AQ16">
        <v>0</v>
      </c>
      <c r="AR16">
        <v>1898746</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row>
    <row r="17" spans="2:66" ht="22.5">
      <c r="B17" s="193">
        <v>14</v>
      </c>
      <c r="C17" s="193" t="s">
        <v>461</v>
      </c>
      <c r="D17" s="199" t="s">
        <v>75</v>
      </c>
      <c r="E17" s="202" t="s">
        <v>206</v>
      </c>
      <c r="F17" s="194">
        <v>0</v>
      </c>
      <c r="G17" s="194">
        <v>0</v>
      </c>
      <c r="H17" s="196">
        <v>0</v>
      </c>
      <c r="I17" s="196">
        <v>0</v>
      </c>
      <c r="J17" s="196">
        <v>390289</v>
      </c>
      <c r="K17" s="196">
        <v>0</v>
      </c>
      <c r="L17" s="206">
        <v>0</v>
      </c>
      <c r="M17" s="196">
        <v>0</v>
      </c>
      <c r="N17" s="196">
        <v>0</v>
      </c>
      <c r="O17" s="196">
        <v>0</v>
      </c>
      <c r="P17" s="196">
        <v>0</v>
      </c>
      <c r="Q17" s="196">
        <v>0</v>
      </c>
      <c r="R17" s="196">
        <v>0</v>
      </c>
      <c r="S17" s="196">
        <v>0</v>
      </c>
      <c r="T17" s="196">
        <v>10607</v>
      </c>
      <c r="U17" s="196">
        <v>0</v>
      </c>
      <c r="V17" s="196">
        <v>0</v>
      </c>
      <c r="W17" s="196">
        <v>0</v>
      </c>
      <c r="X17" s="196">
        <v>0</v>
      </c>
      <c r="Y17" s="196">
        <v>60756</v>
      </c>
      <c r="Z17" s="196">
        <v>228614</v>
      </c>
      <c r="AA17" s="196">
        <v>0</v>
      </c>
      <c r="AB17" s="196">
        <v>0</v>
      </c>
      <c r="AC17" s="196">
        <v>0</v>
      </c>
      <c r="AD17" s="196">
        <v>0</v>
      </c>
      <c r="AE17" s="196">
        <v>0</v>
      </c>
      <c r="AF17" s="196">
        <v>0</v>
      </c>
      <c r="AG17" s="196">
        <v>0</v>
      </c>
      <c r="AH17" s="196">
        <v>461530</v>
      </c>
      <c r="AJ17" t="s">
        <v>107</v>
      </c>
      <c r="AK17" t="s">
        <v>164</v>
      </c>
      <c r="AL17">
        <v>0</v>
      </c>
      <c r="AM17">
        <v>0</v>
      </c>
      <c r="AN17">
        <v>0</v>
      </c>
      <c r="AO17">
        <v>0</v>
      </c>
      <c r="AP17">
        <v>0</v>
      </c>
      <c r="AQ17">
        <v>0</v>
      </c>
      <c r="AR17">
        <v>0</v>
      </c>
      <c r="AS17">
        <v>0</v>
      </c>
      <c r="AT17">
        <v>0</v>
      </c>
      <c r="AU17">
        <v>0</v>
      </c>
      <c r="AV17">
        <v>0</v>
      </c>
      <c r="AW17">
        <v>525042275</v>
      </c>
      <c r="AX17">
        <v>0</v>
      </c>
      <c r="AY17">
        <v>0</v>
      </c>
      <c r="AZ17">
        <v>0</v>
      </c>
      <c r="BA17">
        <v>0</v>
      </c>
      <c r="BB17">
        <v>0</v>
      </c>
      <c r="BC17">
        <v>0</v>
      </c>
      <c r="BD17">
        <v>0</v>
      </c>
      <c r="BE17">
        <v>0</v>
      </c>
      <c r="BF17">
        <v>0</v>
      </c>
      <c r="BG17">
        <v>0</v>
      </c>
      <c r="BH17">
        <v>0</v>
      </c>
      <c r="BI17">
        <v>0</v>
      </c>
      <c r="BJ17">
        <v>0</v>
      </c>
      <c r="BK17">
        <v>0</v>
      </c>
      <c r="BL17">
        <v>0</v>
      </c>
      <c r="BM17">
        <v>0</v>
      </c>
      <c r="BN17">
        <v>0</v>
      </c>
    </row>
    <row r="18" spans="2:66" ht="15.75">
      <c r="B18" s="192">
        <v>15</v>
      </c>
      <c r="C18" s="192" t="s">
        <v>462</v>
      </c>
      <c r="D18" s="199" t="s">
        <v>88</v>
      </c>
      <c r="E18" s="204" t="s">
        <v>149</v>
      </c>
      <c r="F18" s="194">
        <v>0</v>
      </c>
      <c r="G18" s="194">
        <v>0</v>
      </c>
      <c r="H18" s="195">
        <v>3586081</v>
      </c>
      <c r="I18" s="195">
        <v>1082116</v>
      </c>
      <c r="J18" s="195">
        <v>5357001</v>
      </c>
      <c r="K18" s="195">
        <v>0</v>
      </c>
      <c r="L18" s="205">
        <v>13487</v>
      </c>
      <c r="M18" s="195">
        <v>0</v>
      </c>
      <c r="N18" s="195">
        <v>0</v>
      </c>
      <c r="O18" s="196">
        <v>0</v>
      </c>
      <c r="P18" s="196">
        <v>0</v>
      </c>
      <c r="Q18" s="195">
        <v>0</v>
      </c>
      <c r="R18" s="195">
        <v>0</v>
      </c>
      <c r="S18" s="195">
        <v>22435</v>
      </c>
      <c r="T18" s="195">
        <v>0</v>
      </c>
      <c r="U18" s="195">
        <v>0</v>
      </c>
      <c r="V18" s="195">
        <v>0</v>
      </c>
      <c r="W18" s="195">
        <v>0</v>
      </c>
      <c r="X18" s="195">
        <v>0</v>
      </c>
      <c r="Y18" s="195">
        <v>0</v>
      </c>
      <c r="Z18" s="195">
        <v>0</v>
      </c>
      <c r="AA18" s="195">
        <v>0</v>
      </c>
      <c r="AB18" s="195">
        <v>0</v>
      </c>
      <c r="AC18" s="195">
        <v>0</v>
      </c>
      <c r="AD18" s="195">
        <v>0</v>
      </c>
      <c r="AE18" s="195">
        <v>0</v>
      </c>
      <c r="AF18" s="195">
        <v>0</v>
      </c>
      <c r="AG18" s="195">
        <v>0</v>
      </c>
      <c r="AH18" s="195">
        <v>3644900</v>
      </c>
      <c r="AJ18" t="s">
        <v>418</v>
      </c>
      <c r="AK18"/>
      <c r="AL18">
        <v>7727788</v>
      </c>
      <c r="AM18">
        <v>0</v>
      </c>
      <c r="AN18">
        <v>66664126</v>
      </c>
      <c r="AO18">
        <v>29174116</v>
      </c>
      <c r="AP18">
        <v>20018550</v>
      </c>
      <c r="AQ18">
        <v>52802</v>
      </c>
      <c r="AR18">
        <v>30441325</v>
      </c>
      <c r="AS18">
        <v>759054</v>
      </c>
      <c r="AT18">
        <v>4882577</v>
      </c>
      <c r="AU18">
        <v>0</v>
      </c>
      <c r="AV18">
        <v>0</v>
      </c>
      <c r="AW18">
        <v>525042275</v>
      </c>
      <c r="AX18">
        <v>260494</v>
      </c>
      <c r="AY18">
        <v>3277775</v>
      </c>
      <c r="AZ18">
        <v>459948</v>
      </c>
      <c r="BA18">
        <v>264447</v>
      </c>
      <c r="BB18">
        <v>56838</v>
      </c>
      <c r="BC18">
        <v>1526632</v>
      </c>
      <c r="BD18">
        <v>210077</v>
      </c>
      <c r="BE18">
        <v>144955</v>
      </c>
      <c r="BF18">
        <v>473907</v>
      </c>
      <c r="BG18">
        <v>48848</v>
      </c>
      <c r="BH18">
        <v>10910</v>
      </c>
      <c r="BI18">
        <v>7848</v>
      </c>
      <c r="BJ18">
        <v>0</v>
      </c>
      <c r="BK18">
        <v>21706446</v>
      </c>
      <c r="BL18">
        <v>10260495</v>
      </c>
      <c r="BM18">
        <v>279509</v>
      </c>
      <c r="BN18">
        <v>63826122</v>
      </c>
    </row>
    <row r="19" spans="2:66" ht="22.5">
      <c r="B19" s="193">
        <v>16</v>
      </c>
      <c r="C19" s="193" t="s">
        <v>463</v>
      </c>
      <c r="D19" s="199" t="s">
        <v>87</v>
      </c>
      <c r="E19" s="204" t="s">
        <v>148</v>
      </c>
      <c r="F19" s="194">
        <v>0</v>
      </c>
      <c r="G19" s="194">
        <v>0</v>
      </c>
      <c r="H19" s="196">
        <v>502814</v>
      </c>
      <c r="I19" s="196">
        <v>0</v>
      </c>
      <c r="J19" s="196">
        <v>605371</v>
      </c>
      <c r="K19" s="196">
        <v>0</v>
      </c>
      <c r="L19" s="206">
        <v>2524396</v>
      </c>
      <c r="M19" s="196">
        <v>0</v>
      </c>
      <c r="N19" s="196">
        <v>92122</v>
      </c>
      <c r="O19" s="196">
        <v>0</v>
      </c>
      <c r="P19" s="196">
        <v>0</v>
      </c>
      <c r="Q19" s="196">
        <v>0</v>
      </c>
      <c r="R19" s="196">
        <v>0</v>
      </c>
      <c r="S19" s="196">
        <v>294952</v>
      </c>
      <c r="T19" s="196">
        <v>382</v>
      </c>
      <c r="U19" s="196">
        <v>0</v>
      </c>
      <c r="V19" s="196">
        <v>0</v>
      </c>
      <c r="W19" s="196">
        <v>0</v>
      </c>
      <c r="X19" s="196">
        <v>0</v>
      </c>
      <c r="Y19" s="196">
        <v>0</v>
      </c>
      <c r="Z19" s="196">
        <v>114393</v>
      </c>
      <c r="AA19" s="196">
        <v>0</v>
      </c>
      <c r="AB19" s="196">
        <v>0</v>
      </c>
      <c r="AC19" s="196">
        <v>0</v>
      </c>
      <c r="AD19" s="196">
        <v>0</v>
      </c>
      <c r="AE19" s="196">
        <v>0</v>
      </c>
      <c r="AF19" s="196">
        <v>0</v>
      </c>
      <c r="AG19" s="196">
        <v>0</v>
      </c>
      <c r="AH19" s="196">
        <v>83798</v>
      </c>
    </row>
    <row r="20" spans="2:66">
      <c r="B20" s="192">
        <v>17</v>
      </c>
      <c r="C20" s="192" t="s">
        <v>464</v>
      </c>
      <c r="D20" s="199" t="s">
        <v>83</v>
      </c>
      <c r="E20" s="202" t="s">
        <v>144</v>
      </c>
      <c r="F20" s="194">
        <v>0</v>
      </c>
      <c r="G20" s="194">
        <v>0</v>
      </c>
      <c r="H20" s="195">
        <v>0</v>
      </c>
      <c r="I20" s="195">
        <v>0</v>
      </c>
      <c r="J20" s="195">
        <v>175878</v>
      </c>
      <c r="K20" s="195">
        <v>0</v>
      </c>
      <c r="L20" s="205">
        <v>0</v>
      </c>
      <c r="M20" s="195">
        <v>0</v>
      </c>
      <c r="N20" s="195">
        <v>0</v>
      </c>
      <c r="O20" s="196">
        <v>0</v>
      </c>
      <c r="P20" s="196">
        <v>0</v>
      </c>
      <c r="Q20" s="195">
        <v>0</v>
      </c>
      <c r="R20" s="195">
        <v>507</v>
      </c>
      <c r="S20" s="195">
        <v>0</v>
      </c>
      <c r="T20" s="195">
        <v>70137</v>
      </c>
      <c r="U20" s="195">
        <v>710</v>
      </c>
      <c r="V20" s="195">
        <v>0</v>
      </c>
      <c r="W20" s="195">
        <v>517922</v>
      </c>
      <c r="X20" s="195">
        <v>210077</v>
      </c>
      <c r="Y20" s="195">
        <v>1692</v>
      </c>
      <c r="Z20" s="195">
        <v>10149</v>
      </c>
      <c r="AA20" s="195">
        <v>48848</v>
      </c>
      <c r="AB20" s="195">
        <v>0</v>
      </c>
      <c r="AC20" s="195">
        <v>7848</v>
      </c>
      <c r="AD20" s="195">
        <v>0</v>
      </c>
      <c r="AE20" s="195">
        <v>0</v>
      </c>
      <c r="AF20" s="195">
        <v>0</v>
      </c>
      <c r="AG20" s="195">
        <v>0</v>
      </c>
      <c r="AH20" s="195">
        <v>0</v>
      </c>
    </row>
    <row r="21" spans="2:66" ht="22.5">
      <c r="B21" s="193">
        <v>18</v>
      </c>
      <c r="C21" s="193" t="s">
        <v>465</v>
      </c>
      <c r="D21" s="199" t="s">
        <v>74</v>
      </c>
      <c r="E21" s="202" t="s">
        <v>204</v>
      </c>
      <c r="F21" s="194">
        <v>0</v>
      </c>
      <c r="G21" s="194">
        <v>0</v>
      </c>
      <c r="H21" s="196">
        <v>307675</v>
      </c>
      <c r="I21" s="196">
        <v>0</v>
      </c>
      <c r="J21" s="196">
        <v>0</v>
      </c>
      <c r="K21" s="196">
        <v>0</v>
      </c>
      <c r="L21" s="206">
        <v>0</v>
      </c>
      <c r="M21" s="196">
        <v>0</v>
      </c>
      <c r="N21" s="196">
        <v>0</v>
      </c>
      <c r="O21" s="196">
        <v>0</v>
      </c>
      <c r="P21" s="196">
        <v>0</v>
      </c>
      <c r="Q21" s="196">
        <v>0</v>
      </c>
      <c r="R21" s="196">
        <v>0</v>
      </c>
      <c r="S21" s="196">
        <v>0</v>
      </c>
      <c r="T21" s="196">
        <v>0</v>
      </c>
      <c r="U21" s="196">
        <v>0</v>
      </c>
      <c r="V21" s="196">
        <v>0</v>
      </c>
      <c r="W21" s="196">
        <v>655588</v>
      </c>
      <c r="X21" s="196">
        <v>0</v>
      </c>
      <c r="Y21" s="196">
        <v>48030</v>
      </c>
      <c r="Z21" s="196">
        <v>0</v>
      </c>
      <c r="AA21" s="196">
        <v>0</v>
      </c>
      <c r="AB21" s="196">
        <v>0</v>
      </c>
      <c r="AC21" s="196">
        <v>0</v>
      </c>
      <c r="AD21" s="196">
        <v>0</v>
      </c>
      <c r="AE21" s="196">
        <v>0</v>
      </c>
      <c r="AF21" s="196">
        <v>0</v>
      </c>
      <c r="AG21" s="196">
        <v>0</v>
      </c>
      <c r="AH21" s="196">
        <v>5671488</v>
      </c>
    </row>
    <row r="22" spans="2:66">
      <c r="B22" s="192">
        <v>19</v>
      </c>
      <c r="C22" s="192" t="s">
        <v>466</v>
      </c>
      <c r="D22" s="199" t="s">
        <v>83</v>
      </c>
      <c r="E22" s="202" t="s">
        <v>144</v>
      </c>
      <c r="F22" s="194">
        <v>0</v>
      </c>
      <c r="G22" s="194">
        <v>0</v>
      </c>
      <c r="H22" s="195">
        <v>0</v>
      </c>
      <c r="I22" s="195">
        <v>0</v>
      </c>
      <c r="J22" s="195">
        <v>0</v>
      </c>
      <c r="K22" s="195">
        <v>0</v>
      </c>
      <c r="L22" s="205">
        <v>0</v>
      </c>
      <c r="M22" s="195">
        <v>0</v>
      </c>
      <c r="N22" s="195">
        <v>0</v>
      </c>
      <c r="O22" s="196">
        <v>0</v>
      </c>
      <c r="P22" s="196">
        <v>0</v>
      </c>
      <c r="Q22" s="195">
        <v>0</v>
      </c>
      <c r="R22" s="195">
        <v>0</v>
      </c>
      <c r="S22" s="195">
        <v>0</v>
      </c>
      <c r="T22" s="195">
        <v>0</v>
      </c>
      <c r="U22" s="195">
        <v>0</v>
      </c>
      <c r="V22" s="195">
        <v>0</v>
      </c>
      <c r="W22" s="195">
        <v>0</v>
      </c>
      <c r="X22" s="195">
        <v>0</v>
      </c>
      <c r="Y22" s="195">
        <v>0</v>
      </c>
      <c r="Z22" s="195">
        <v>0</v>
      </c>
      <c r="AA22" s="195">
        <v>0</v>
      </c>
      <c r="AB22" s="195">
        <v>0</v>
      </c>
      <c r="AC22" s="195">
        <v>0</v>
      </c>
      <c r="AD22" s="195">
        <v>0</v>
      </c>
      <c r="AE22" s="195">
        <v>0</v>
      </c>
      <c r="AF22" s="195">
        <v>0</v>
      </c>
      <c r="AG22" s="195">
        <v>0</v>
      </c>
      <c r="AH22" s="195">
        <v>40729973</v>
      </c>
    </row>
    <row r="23" spans="2:66">
      <c r="B23" s="193">
        <v>20</v>
      </c>
      <c r="C23" s="193" t="s">
        <v>467</v>
      </c>
      <c r="D23" s="199" t="s">
        <v>83</v>
      </c>
      <c r="E23" s="202" t="s">
        <v>144</v>
      </c>
      <c r="F23" s="194">
        <v>0</v>
      </c>
      <c r="G23" s="194">
        <v>0</v>
      </c>
      <c r="H23" s="196">
        <v>0</v>
      </c>
      <c r="I23" s="196">
        <v>0</v>
      </c>
      <c r="J23" s="196">
        <v>0</v>
      </c>
      <c r="K23" s="196">
        <v>0</v>
      </c>
      <c r="L23" s="206">
        <v>1989206</v>
      </c>
      <c r="M23" s="196">
        <v>0</v>
      </c>
      <c r="N23" s="196">
        <v>0</v>
      </c>
      <c r="O23" s="196">
        <v>0</v>
      </c>
      <c r="P23" s="196">
        <v>0</v>
      </c>
      <c r="Q23" s="196">
        <v>0</v>
      </c>
      <c r="R23" s="196">
        <v>0</v>
      </c>
      <c r="S23" s="196">
        <v>0</v>
      </c>
      <c r="T23" s="196">
        <v>0</v>
      </c>
      <c r="U23" s="196">
        <v>0</v>
      </c>
      <c r="V23" s="196">
        <v>0</v>
      </c>
      <c r="W23" s="196">
        <v>0</v>
      </c>
      <c r="X23" s="196">
        <v>0</v>
      </c>
      <c r="Y23" s="196">
        <v>0</v>
      </c>
      <c r="Z23" s="196">
        <v>0</v>
      </c>
      <c r="AA23" s="196">
        <v>0</v>
      </c>
      <c r="AB23" s="196">
        <v>0</v>
      </c>
      <c r="AC23" s="196">
        <v>0</v>
      </c>
      <c r="AD23" s="196">
        <v>0</v>
      </c>
      <c r="AE23" s="196">
        <v>0</v>
      </c>
      <c r="AF23" s="196">
        <v>0</v>
      </c>
      <c r="AG23" s="196">
        <v>0</v>
      </c>
      <c r="AH23" s="196">
        <v>0</v>
      </c>
    </row>
    <row r="24" spans="2:66">
      <c r="B24" s="192">
        <v>21</v>
      </c>
      <c r="C24" s="192" t="s">
        <v>468</v>
      </c>
      <c r="D24" s="199" t="s">
        <v>83</v>
      </c>
      <c r="E24" s="202" t="s">
        <v>144</v>
      </c>
      <c r="F24" s="194">
        <v>0</v>
      </c>
      <c r="G24" s="194">
        <v>0</v>
      </c>
      <c r="H24" s="195">
        <v>0</v>
      </c>
      <c r="I24" s="195">
        <v>0</v>
      </c>
      <c r="J24" s="195">
        <v>0</v>
      </c>
      <c r="K24" s="195">
        <v>0</v>
      </c>
      <c r="L24" s="205">
        <v>0</v>
      </c>
      <c r="M24" s="195">
        <v>0</v>
      </c>
      <c r="N24" s="195">
        <v>0</v>
      </c>
      <c r="O24" s="196">
        <v>0</v>
      </c>
      <c r="P24" s="196">
        <v>0</v>
      </c>
      <c r="Q24" s="195">
        <v>0</v>
      </c>
      <c r="R24" s="195">
        <v>0</v>
      </c>
      <c r="S24" s="195">
        <v>0</v>
      </c>
      <c r="T24" s="195">
        <v>0</v>
      </c>
      <c r="U24" s="195">
        <v>0</v>
      </c>
      <c r="V24" s="195">
        <v>0</v>
      </c>
      <c r="W24" s="195">
        <v>0</v>
      </c>
      <c r="X24" s="195">
        <v>0</v>
      </c>
      <c r="Y24" s="195">
        <v>0</v>
      </c>
      <c r="Z24" s="195">
        <v>0</v>
      </c>
      <c r="AA24" s="195">
        <v>0</v>
      </c>
      <c r="AB24" s="195">
        <v>0</v>
      </c>
      <c r="AC24" s="195">
        <v>0</v>
      </c>
      <c r="AD24" s="195">
        <v>0</v>
      </c>
      <c r="AE24" s="195">
        <v>20549299</v>
      </c>
      <c r="AF24" s="195">
        <v>0</v>
      </c>
      <c r="AG24" s="195">
        <v>0</v>
      </c>
      <c r="AH24" s="195">
        <v>0</v>
      </c>
    </row>
    <row r="25" spans="2:66">
      <c r="B25" s="193">
        <v>22</v>
      </c>
      <c r="C25" s="193" t="s">
        <v>469</v>
      </c>
      <c r="D25" s="199" t="s">
        <v>83</v>
      </c>
      <c r="E25" s="202" t="s">
        <v>144</v>
      </c>
      <c r="F25" s="194">
        <v>0</v>
      </c>
      <c r="G25" s="194">
        <v>0</v>
      </c>
      <c r="H25" s="196">
        <v>0</v>
      </c>
      <c r="I25" s="196">
        <v>0</v>
      </c>
      <c r="J25" s="196">
        <v>0</v>
      </c>
      <c r="K25" s="196">
        <v>0</v>
      </c>
      <c r="L25" s="206">
        <v>0</v>
      </c>
      <c r="M25" s="196">
        <v>0</v>
      </c>
      <c r="N25" s="196">
        <v>1989206</v>
      </c>
      <c r="O25" s="196">
        <v>0</v>
      </c>
      <c r="P25" s="196">
        <v>0</v>
      </c>
      <c r="Q25" s="196">
        <v>0</v>
      </c>
      <c r="R25" s="196">
        <v>0</v>
      </c>
      <c r="S25" s="196">
        <v>0</v>
      </c>
      <c r="T25" s="196">
        <v>0</v>
      </c>
      <c r="U25" s="196">
        <v>0</v>
      </c>
      <c r="V25" s="196">
        <v>0</v>
      </c>
      <c r="W25" s="196">
        <v>0</v>
      </c>
      <c r="X25" s="196">
        <v>0</v>
      </c>
      <c r="Y25" s="196">
        <v>0</v>
      </c>
      <c r="Z25" s="196">
        <v>0</v>
      </c>
      <c r="AA25" s="196">
        <v>0</v>
      </c>
      <c r="AB25" s="196">
        <v>0</v>
      </c>
      <c r="AC25" s="196">
        <v>0</v>
      </c>
      <c r="AD25" s="196">
        <v>0</v>
      </c>
      <c r="AE25" s="196">
        <v>0</v>
      </c>
      <c r="AF25" s="196">
        <v>0</v>
      </c>
      <c r="AG25" s="196">
        <v>0</v>
      </c>
      <c r="AH25" s="196">
        <v>0</v>
      </c>
    </row>
    <row r="26" spans="2:66">
      <c r="B26" s="192">
        <v>23</v>
      </c>
      <c r="C26" s="192" t="s">
        <v>470</v>
      </c>
      <c r="D26" s="199" t="s">
        <v>83</v>
      </c>
      <c r="E26" s="202" t="s">
        <v>144</v>
      </c>
      <c r="F26" s="194">
        <v>0</v>
      </c>
      <c r="G26" s="194">
        <v>0</v>
      </c>
      <c r="H26" s="195">
        <v>0</v>
      </c>
      <c r="I26" s="195">
        <v>0</v>
      </c>
      <c r="J26" s="195">
        <v>0</v>
      </c>
      <c r="K26" s="195">
        <v>0</v>
      </c>
      <c r="L26" s="205">
        <v>0</v>
      </c>
      <c r="M26" s="195">
        <v>0</v>
      </c>
      <c r="N26" s="195">
        <v>0</v>
      </c>
      <c r="O26" s="196">
        <v>0</v>
      </c>
      <c r="P26" s="196">
        <v>0</v>
      </c>
      <c r="Q26" s="195">
        <v>0</v>
      </c>
      <c r="R26" s="195">
        <v>0</v>
      </c>
      <c r="S26" s="195">
        <v>0</v>
      </c>
      <c r="T26" s="195">
        <v>0</v>
      </c>
      <c r="U26" s="195">
        <v>0</v>
      </c>
      <c r="V26" s="195">
        <v>0</v>
      </c>
      <c r="W26" s="195">
        <v>0</v>
      </c>
      <c r="X26" s="195">
        <v>0</v>
      </c>
      <c r="Y26" s="195">
        <v>0</v>
      </c>
      <c r="Z26" s="195">
        <v>0</v>
      </c>
      <c r="AA26" s="195">
        <v>0</v>
      </c>
      <c r="AB26" s="195">
        <v>0</v>
      </c>
      <c r="AC26" s="195">
        <v>0</v>
      </c>
      <c r="AD26" s="195">
        <v>0</v>
      </c>
      <c r="AE26" s="195">
        <v>0</v>
      </c>
      <c r="AF26" s="195">
        <v>0</v>
      </c>
      <c r="AG26" s="195">
        <v>0</v>
      </c>
      <c r="AH26" s="195">
        <v>0</v>
      </c>
    </row>
    <row r="27" spans="2:66">
      <c r="B27" s="193">
        <v>24</v>
      </c>
      <c r="C27" s="193" t="s">
        <v>471</v>
      </c>
      <c r="D27" s="199" t="s">
        <v>83</v>
      </c>
      <c r="E27" s="202" t="s">
        <v>144</v>
      </c>
      <c r="F27" s="194">
        <v>0</v>
      </c>
      <c r="G27" s="194">
        <v>0</v>
      </c>
      <c r="H27" s="196">
        <v>0</v>
      </c>
      <c r="I27" s="196">
        <v>0</v>
      </c>
      <c r="J27" s="196">
        <v>0</v>
      </c>
      <c r="K27" s="196">
        <v>0</v>
      </c>
      <c r="L27" s="206">
        <v>0</v>
      </c>
      <c r="M27" s="196">
        <v>0</v>
      </c>
      <c r="N27" s="196">
        <v>0</v>
      </c>
      <c r="O27" s="196">
        <v>0</v>
      </c>
      <c r="P27" s="196">
        <v>0</v>
      </c>
      <c r="Q27" s="196">
        <v>0</v>
      </c>
      <c r="R27" s="196">
        <v>0</v>
      </c>
      <c r="S27" s="196">
        <v>0</v>
      </c>
      <c r="T27" s="196">
        <v>0</v>
      </c>
      <c r="U27" s="196">
        <v>0</v>
      </c>
      <c r="V27" s="196">
        <v>0</v>
      </c>
      <c r="W27" s="196">
        <v>0</v>
      </c>
      <c r="X27" s="196">
        <v>0</v>
      </c>
      <c r="Y27" s="196">
        <v>0</v>
      </c>
      <c r="Z27" s="196">
        <v>0</v>
      </c>
      <c r="AA27" s="196">
        <v>0</v>
      </c>
      <c r="AB27" s="196">
        <v>0</v>
      </c>
      <c r="AC27" s="196">
        <v>0</v>
      </c>
      <c r="AD27" s="196">
        <v>0</v>
      </c>
      <c r="AE27" s="196">
        <v>0</v>
      </c>
      <c r="AF27" s="196">
        <v>0</v>
      </c>
      <c r="AG27" s="196">
        <v>0</v>
      </c>
      <c r="AH27" s="196">
        <v>0</v>
      </c>
    </row>
    <row r="28" spans="2:66">
      <c r="B28" s="192">
        <v>25</v>
      </c>
      <c r="C28" s="192" t="s">
        <v>472</v>
      </c>
      <c r="D28" s="199" t="s">
        <v>77</v>
      </c>
      <c r="E28" s="203" t="s">
        <v>140</v>
      </c>
      <c r="F28" s="194">
        <v>0</v>
      </c>
      <c r="G28" s="194">
        <v>0</v>
      </c>
      <c r="H28" s="195">
        <v>0</v>
      </c>
      <c r="I28" s="195">
        <v>0</v>
      </c>
      <c r="J28" s="195">
        <v>0</v>
      </c>
      <c r="K28" s="195">
        <v>0</v>
      </c>
      <c r="L28" s="205">
        <v>0</v>
      </c>
      <c r="M28" s="195">
        <v>0</v>
      </c>
      <c r="N28" s="195">
        <v>0</v>
      </c>
      <c r="O28" s="196">
        <v>0</v>
      </c>
      <c r="P28" s="196">
        <v>0</v>
      </c>
      <c r="Q28" s="195">
        <v>0</v>
      </c>
      <c r="R28" s="195">
        <v>0</v>
      </c>
      <c r="S28" s="195">
        <v>0</v>
      </c>
      <c r="T28" s="195">
        <v>0</v>
      </c>
      <c r="U28" s="195">
        <v>0</v>
      </c>
      <c r="V28" s="195">
        <v>0</v>
      </c>
      <c r="W28" s="195">
        <v>0</v>
      </c>
      <c r="X28" s="195">
        <v>0</v>
      </c>
      <c r="Y28" s="195">
        <v>0</v>
      </c>
      <c r="Z28" s="195">
        <v>0</v>
      </c>
      <c r="AA28" s="195">
        <v>0</v>
      </c>
      <c r="AB28" s="195">
        <v>0</v>
      </c>
      <c r="AC28" s="195">
        <v>0</v>
      </c>
      <c r="AD28" s="195">
        <v>0</v>
      </c>
      <c r="AE28" s="195">
        <v>0</v>
      </c>
      <c r="AF28" s="195">
        <v>0</v>
      </c>
      <c r="AG28" s="195">
        <v>0</v>
      </c>
      <c r="AH28" s="195">
        <v>0</v>
      </c>
    </row>
    <row r="29" spans="2:66" ht="22.5">
      <c r="B29" s="193">
        <v>26</v>
      </c>
      <c r="C29" s="193" t="s">
        <v>473</v>
      </c>
      <c r="D29" s="199" t="s">
        <v>74</v>
      </c>
      <c r="E29" s="202" t="s">
        <v>204</v>
      </c>
      <c r="F29" s="194">
        <v>0</v>
      </c>
      <c r="G29" s="194">
        <v>0</v>
      </c>
      <c r="H29" s="196">
        <v>0</v>
      </c>
      <c r="I29" s="196">
        <v>0</v>
      </c>
      <c r="J29" s="196">
        <v>0</v>
      </c>
      <c r="K29" s="196">
        <v>0</v>
      </c>
      <c r="L29" s="206">
        <v>0</v>
      </c>
      <c r="M29" s="196">
        <v>0</v>
      </c>
      <c r="N29" s="196">
        <v>0</v>
      </c>
      <c r="O29" s="196">
        <v>0</v>
      </c>
      <c r="P29" s="196">
        <v>0</v>
      </c>
      <c r="Q29" s="196">
        <v>0</v>
      </c>
      <c r="R29" s="196">
        <v>0</v>
      </c>
      <c r="S29" s="196">
        <v>0</v>
      </c>
      <c r="T29" s="196">
        <v>0</v>
      </c>
      <c r="U29" s="196">
        <v>0</v>
      </c>
      <c r="V29" s="196">
        <v>0</v>
      </c>
      <c r="W29" s="196">
        <v>135625</v>
      </c>
      <c r="X29" s="196">
        <v>0</v>
      </c>
      <c r="Y29" s="196">
        <v>0</v>
      </c>
      <c r="Z29" s="196">
        <v>0</v>
      </c>
      <c r="AA29" s="196">
        <v>0</v>
      </c>
      <c r="AB29" s="196">
        <v>0</v>
      </c>
      <c r="AC29" s="196">
        <v>0</v>
      </c>
      <c r="AD29" s="196">
        <v>0</v>
      </c>
      <c r="AE29" s="196">
        <v>0</v>
      </c>
      <c r="AF29" s="196">
        <v>0</v>
      </c>
      <c r="AG29" s="196">
        <v>0</v>
      </c>
      <c r="AH29" s="196">
        <v>0</v>
      </c>
    </row>
    <row r="30" spans="2:66">
      <c r="B30" s="192">
        <v>27</v>
      </c>
      <c r="C30" s="192" t="s">
        <v>474</v>
      </c>
      <c r="D30" s="199" t="s">
        <v>77</v>
      </c>
      <c r="E30" s="203" t="s">
        <v>140</v>
      </c>
      <c r="F30" s="194">
        <v>0</v>
      </c>
      <c r="G30" s="194">
        <v>0</v>
      </c>
      <c r="H30" s="195">
        <v>0</v>
      </c>
      <c r="I30" s="195">
        <v>0</v>
      </c>
      <c r="J30" s="195">
        <v>0</v>
      </c>
      <c r="K30" s="195">
        <v>0</v>
      </c>
      <c r="L30" s="205">
        <v>0</v>
      </c>
      <c r="M30" s="195">
        <v>0</v>
      </c>
      <c r="N30" s="195">
        <v>0</v>
      </c>
      <c r="O30" s="196">
        <v>0</v>
      </c>
      <c r="P30" s="196">
        <v>0</v>
      </c>
      <c r="Q30" s="195">
        <v>0</v>
      </c>
      <c r="R30" s="195">
        <v>0</v>
      </c>
      <c r="S30" s="195">
        <v>0</v>
      </c>
      <c r="T30" s="195">
        <v>0</v>
      </c>
      <c r="U30" s="195">
        <v>0</v>
      </c>
      <c r="V30" s="195">
        <v>0</v>
      </c>
      <c r="W30" s="195">
        <v>0</v>
      </c>
      <c r="X30" s="195">
        <v>0</v>
      </c>
      <c r="Y30" s="195">
        <v>0</v>
      </c>
      <c r="Z30" s="195">
        <v>0</v>
      </c>
      <c r="AA30" s="195">
        <v>0</v>
      </c>
      <c r="AB30" s="195">
        <v>0</v>
      </c>
      <c r="AC30" s="195">
        <v>0</v>
      </c>
      <c r="AD30" s="195">
        <v>0</v>
      </c>
      <c r="AE30" s="195">
        <v>0</v>
      </c>
      <c r="AF30" s="195">
        <v>0</v>
      </c>
      <c r="AG30" s="195">
        <v>0</v>
      </c>
      <c r="AH30" s="195">
        <v>0</v>
      </c>
    </row>
    <row r="31" spans="2:66" ht="22.5">
      <c r="B31" s="193">
        <v>28</v>
      </c>
      <c r="C31" s="193" t="s">
        <v>475</v>
      </c>
      <c r="D31" s="199" t="s">
        <v>76</v>
      </c>
      <c r="E31" s="203" t="s">
        <v>139</v>
      </c>
      <c r="F31" s="194">
        <v>0</v>
      </c>
      <c r="G31" s="194">
        <v>0</v>
      </c>
      <c r="H31" s="196">
        <v>0</v>
      </c>
      <c r="I31" s="196">
        <v>0</v>
      </c>
      <c r="J31" s="196">
        <v>297268</v>
      </c>
      <c r="K31" s="196">
        <v>0</v>
      </c>
      <c r="L31" s="206">
        <v>1653021</v>
      </c>
      <c r="M31" s="196">
        <v>277654</v>
      </c>
      <c r="N31" s="196">
        <v>680517</v>
      </c>
      <c r="O31" s="196">
        <v>0</v>
      </c>
      <c r="P31" s="196">
        <v>0</v>
      </c>
      <c r="Q31" s="196">
        <v>0</v>
      </c>
      <c r="R31" s="196">
        <v>185029</v>
      </c>
      <c r="S31" s="196">
        <v>251562</v>
      </c>
      <c r="T31" s="196">
        <v>68462</v>
      </c>
      <c r="U31" s="196">
        <v>244250</v>
      </c>
      <c r="V31" s="196">
        <v>56838</v>
      </c>
      <c r="W31" s="196">
        <v>0</v>
      </c>
      <c r="X31" s="196">
        <v>0</v>
      </c>
      <c r="Y31" s="196">
        <v>0</v>
      </c>
      <c r="Z31" s="196">
        <v>0</v>
      </c>
      <c r="AA31" s="196">
        <v>0</v>
      </c>
      <c r="AB31" s="196">
        <v>0</v>
      </c>
      <c r="AC31" s="196">
        <v>0</v>
      </c>
      <c r="AD31" s="196">
        <v>0</v>
      </c>
      <c r="AE31" s="196">
        <v>0</v>
      </c>
      <c r="AF31" s="196">
        <v>0</v>
      </c>
      <c r="AG31" s="196">
        <v>0</v>
      </c>
      <c r="AH31" s="196">
        <v>0</v>
      </c>
    </row>
    <row r="32" spans="2:66" ht="22.5">
      <c r="B32" s="192">
        <v>29</v>
      </c>
      <c r="C32" s="192" t="s">
        <v>476</v>
      </c>
      <c r="D32" s="199" t="s">
        <v>87</v>
      </c>
      <c r="E32" s="204" t="s">
        <v>148</v>
      </c>
      <c r="F32" s="194">
        <v>0</v>
      </c>
      <c r="G32" s="194">
        <v>0</v>
      </c>
      <c r="H32" s="195">
        <v>0</v>
      </c>
      <c r="I32" s="195">
        <v>0</v>
      </c>
      <c r="J32" s="195">
        <v>0</v>
      </c>
      <c r="K32" s="195">
        <v>0</v>
      </c>
      <c r="L32" s="205">
        <v>0</v>
      </c>
      <c r="M32" s="195">
        <v>0</v>
      </c>
      <c r="N32" s="195">
        <v>0</v>
      </c>
      <c r="O32" s="196">
        <v>0</v>
      </c>
      <c r="P32" s="196">
        <v>0</v>
      </c>
      <c r="Q32" s="195">
        <v>0</v>
      </c>
      <c r="R32" s="195">
        <v>0</v>
      </c>
      <c r="S32" s="195">
        <v>0</v>
      </c>
      <c r="T32" s="195">
        <v>0</v>
      </c>
      <c r="U32" s="195">
        <v>0</v>
      </c>
      <c r="V32" s="195">
        <v>0</v>
      </c>
      <c r="W32" s="195">
        <v>0</v>
      </c>
      <c r="X32" s="195">
        <v>0</v>
      </c>
      <c r="Y32" s="195">
        <v>0</v>
      </c>
      <c r="Z32" s="195">
        <v>0</v>
      </c>
      <c r="AA32" s="195">
        <v>0</v>
      </c>
      <c r="AB32" s="195">
        <v>0</v>
      </c>
      <c r="AC32" s="195">
        <v>0</v>
      </c>
      <c r="AD32" s="195">
        <v>0</v>
      </c>
      <c r="AE32" s="195">
        <v>0</v>
      </c>
      <c r="AF32" s="195">
        <v>0</v>
      </c>
      <c r="AG32" s="195">
        <v>0</v>
      </c>
      <c r="AH32" s="195">
        <v>0</v>
      </c>
    </row>
    <row r="33" spans="2:34" ht="22.5">
      <c r="B33" s="193">
        <v>30</v>
      </c>
      <c r="C33" s="193" t="s">
        <v>477</v>
      </c>
      <c r="D33" s="199" t="s">
        <v>87</v>
      </c>
      <c r="E33" s="204" t="s">
        <v>148</v>
      </c>
      <c r="F33" s="194">
        <v>0</v>
      </c>
      <c r="G33" s="194">
        <v>0</v>
      </c>
      <c r="H33" s="196">
        <v>0</v>
      </c>
      <c r="I33" s="196">
        <v>0</v>
      </c>
      <c r="J33" s="196">
        <v>0</v>
      </c>
      <c r="K33" s="196">
        <v>0</v>
      </c>
      <c r="L33" s="206">
        <v>918216</v>
      </c>
      <c r="M33" s="196">
        <v>0</v>
      </c>
      <c r="N33" s="196">
        <v>46061</v>
      </c>
      <c r="O33" s="196">
        <v>0</v>
      </c>
      <c r="P33" s="196">
        <v>0</v>
      </c>
      <c r="Q33" s="196">
        <v>0</v>
      </c>
      <c r="R33" s="196">
        <v>0</v>
      </c>
      <c r="S33" s="196">
        <v>144962</v>
      </c>
      <c r="T33" s="196">
        <v>0</v>
      </c>
      <c r="U33" s="196">
        <v>0</v>
      </c>
      <c r="V33" s="196">
        <v>0</v>
      </c>
      <c r="W33" s="196">
        <v>0</v>
      </c>
      <c r="X33" s="196">
        <v>0</v>
      </c>
      <c r="Y33" s="196">
        <v>0</v>
      </c>
      <c r="Z33" s="196">
        <v>0</v>
      </c>
      <c r="AA33" s="196">
        <v>0</v>
      </c>
      <c r="AB33" s="196">
        <v>0</v>
      </c>
      <c r="AC33" s="196">
        <v>0</v>
      </c>
      <c r="AD33" s="196">
        <v>0</v>
      </c>
      <c r="AE33" s="196">
        <v>0</v>
      </c>
      <c r="AF33" s="196">
        <v>0</v>
      </c>
      <c r="AG33" s="196">
        <v>0</v>
      </c>
      <c r="AH33" s="196">
        <v>0</v>
      </c>
    </row>
    <row r="34" spans="2:34" ht="22.5">
      <c r="B34" s="192">
        <v>31</v>
      </c>
      <c r="C34" s="192" t="s">
        <v>478</v>
      </c>
      <c r="D34" s="199" t="s">
        <v>87</v>
      </c>
      <c r="E34" s="204" t="s">
        <v>148</v>
      </c>
      <c r="F34" s="194">
        <v>0</v>
      </c>
      <c r="G34" s="194">
        <v>0</v>
      </c>
      <c r="H34" s="195">
        <v>0</v>
      </c>
      <c r="I34" s="195">
        <v>0</v>
      </c>
      <c r="J34" s="195">
        <v>0</v>
      </c>
      <c r="K34" s="195">
        <v>0</v>
      </c>
      <c r="L34" s="205">
        <v>0</v>
      </c>
      <c r="M34" s="195">
        <v>0</v>
      </c>
      <c r="N34" s="195">
        <v>0</v>
      </c>
      <c r="O34" s="196">
        <v>0</v>
      </c>
      <c r="P34" s="196">
        <v>0</v>
      </c>
      <c r="Q34" s="195">
        <v>0</v>
      </c>
      <c r="R34" s="195">
        <v>0</v>
      </c>
      <c r="S34" s="195">
        <v>0</v>
      </c>
      <c r="T34" s="195">
        <v>0</v>
      </c>
      <c r="U34" s="195">
        <v>0</v>
      </c>
      <c r="V34" s="195">
        <v>0</v>
      </c>
      <c r="W34" s="195">
        <v>0</v>
      </c>
      <c r="X34" s="195">
        <v>0</v>
      </c>
      <c r="Y34" s="195">
        <v>0</v>
      </c>
      <c r="Z34" s="195">
        <v>0</v>
      </c>
      <c r="AA34" s="195">
        <v>0</v>
      </c>
      <c r="AB34" s="195">
        <v>0</v>
      </c>
      <c r="AC34" s="195">
        <v>0</v>
      </c>
      <c r="AD34" s="195">
        <v>0</v>
      </c>
      <c r="AE34" s="195">
        <v>0</v>
      </c>
      <c r="AF34" s="195">
        <v>0</v>
      </c>
      <c r="AG34" s="195">
        <v>0</v>
      </c>
      <c r="AH34" s="195">
        <v>0</v>
      </c>
    </row>
    <row r="35" spans="2:34" ht="22.5">
      <c r="B35" s="193">
        <v>32</v>
      </c>
      <c r="C35" s="193" t="s">
        <v>479</v>
      </c>
      <c r="D35" s="199" t="s">
        <v>87</v>
      </c>
      <c r="E35" s="204" t="s">
        <v>148</v>
      </c>
      <c r="F35" s="194">
        <v>0</v>
      </c>
      <c r="G35" s="194">
        <v>0</v>
      </c>
      <c r="H35" s="196">
        <v>0</v>
      </c>
      <c r="I35" s="196">
        <v>0</v>
      </c>
      <c r="J35" s="196">
        <v>0</v>
      </c>
      <c r="K35" s="196">
        <v>0</v>
      </c>
      <c r="L35" s="206">
        <v>367291</v>
      </c>
      <c r="M35" s="196">
        <v>0</v>
      </c>
      <c r="N35" s="196">
        <v>18426</v>
      </c>
      <c r="O35" s="196">
        <v>0</v>
      </c>
      <c r="P35" s="196">
        <v>0</v>
      </c>
      <c r="Q35" s="196">
        <v>0</v>
      </c>
      <c r="R35" s="196">
        <v>0</v>
      </c>
      <c r="S35" s="196">
        <v>57985</v>
      </c>
      <c r="T35" s="196">
        <v>0</v>
      </c>
      <c r="U35" s="196">
        <v>0</v>
      </c>
      <c r="V35" s="196">
        <v>0</v>
      </c>
      <c r="W35" s="196">
        <v>0</v>
      </c>
      <c r="X35" s="196">
        <v>0</v>
      </c>
      <c r="Y35" s="196">
        <v>0</v>
      </c>
      <c r="Z35" s="196">
        <v>0</v>
      </c>
      <c r="AA35" s="196">
        <v>0</v>
      </c>
      <c r="AB35" s="196">
        <v>0</v>
      </c>
      <c r="AC35" s="196">
        <v>0</v>
      </c>
      <c r="AD35" s="196">
        <v>0</v>
      </c>
      <c r="AE35" s="196">
        <v>0</v>
      </c>
      <c r="AF35" s="196">
        <v>0</v>
      </c>
      <c r="AG35" s="196">
        <v>0</v>
      </c>
      <c r="AH35" s="196">
        <v>0</v>
      </c>
    </row>
    <row r="36" spans="2:34" ht="22.5">
      <c r="B36" s="192">
        <v>33</v>
      </c>
      <c r="C36" s="192" t="s">
        <v>480</v>
      </c>
      <c r="D36" s="199" t="s">
        <v>87</v>
      </c>
      <c r="E36" s="204" t="s">
        <v>148</v>
      </c>
      <c r="F36" s="194">
        <v>0</v>
      </c>
      <c r="G36" s="194">
        <v>0</v>
      </c>
      <c r="H36" s="195">
        <v>202429</v>
      </c>
      <c r="I36" s="195">
        <v>0</v>
      </c>
      <c r="J36" s="195">
        <v>28629</v>
      </c>
      <c r="K36" s="195">
        <v>0</v>
      </c>
      <c r="L36" s="205">
        <v>37374</v>
      </c>
      <c r="M36" s="195">
        <v>0</v>
      </c>
      <c r="N36" s="195">
        <v>0</v>
      </c>
      <c r="O36" s="196">
        <v>0</v>
      </c>
      <c r="P36" s="196">
        <v>0</v>
      </c>
      <c r="Q36" s="195">
        <v>0</v>
      </c>
      <c r="R36" s="195">
        <v>0</v>
      </c>
      <c r="S36" s="195">
        <v>0</v>
      </c>
      <c r="T36" s="195">
        <v>5729</v>
      </c>
      <c r="U36" s="195">
        <v>0</v>
      </c>
      <c r="V36" s="195">
        <v>0</v>
      </c>
      <c r="W36" s="195">
        <v>0</v>
      </c>
      <c r="X36" s="195">
        <v>0</v>
      </c>
      <c r="Y36" s="195">
        <v>0</v>
      </c>
      <c r="Z36" s="195">
        <v>28689</v>
      </c>
      <c r="AA36" s="195">
        <v>0</v>
      </c>
      <c r="AB36" s="195">
        <v>0</v>
      </c>
      <c r="AC36" s="195">
        <v>0</v>
      </c>
      <c r="AD36" s="195">
        <v>0</v>
      </c>
      <c r="AE36" s="195">
        <v>0</v>
      </c>
      <c r="AF36" s="195">
        <v>0</v>
      </c>
      <c r="AG36" s="195">
        <v>0</v>
      </c>
      <c r="AH36" s="195">
        <v>165449</v>
      </c>
    </row>
    <row r="37" spans="2:34">
      <c r="B37" s="193">
        <v>34</v>
      </c>
      <c r="C37" s="193" t="s">
        <v>481</v>
      </c>
      <c r="D37" s="199" t="s">
        <v>83</v>
      </c>
      <c r="E37" s="202" t="s">
        <v>144</v>
      </c>
      <c r="F37" s="194">
        <v>0</v>
      </c>
      <c r="G37" s="194">
        <v>0</v>
      </c>
      <c r="H37" s="196">
        <v>0</v>
      </c>
      <c r="I37" s="196">
        <v>0</v>
      </c>
      <c r="J37" s="196">
        <v>0</v>
      </c>
      <c r="K37" s="196">
        <v>0</v>
      </c>
      <c r="L37" s="206">
        <v>0</v>
      </c>
      <c r="M37" s="196">
        <v>0</v>
      </c>
      <c r="N37" s="196">
        <v>0</v>
      </c>
      <c r="O37" s="196">
        <v>0</v>
      </c>
      <c r="P37" s="196">
        <v>0</v>
      </c>
      <c r="Q37" s="196">
        <v>0</v>
      </c>
      <c r="R37" s="196">
        <v>0</v>
      </c>
      <c r="S37" s="196">
        <v>0</v>
      </c>
      <c r="T37" s="196">
        <v>0</v>
      </c>
      <c r="U37" s="196">
        <v>0</v>
      </c>
      <c r="V37" s="196">
        <v>0</v>
      </c>
      <c r="W37" s="196">
        <v>0</v>
      </c>
      <c r="X37" s="196">
        <v>0</v>
      </c>
      <c r="Y37" s="196">
        <v>0</v>
      </c>
      <c r="Z37" s="196">
        <v>0</v>
      </c>
      <c r="AA37" s="196">
        <v>0</v>
      </c>
      <c r="AB37" s="196">
        <v>0</v>
      </c>
      <c r="AC37" s="196">
        <v>0</v>
      </c>
      <c r="AD37" s="196">
        <v>0</v>
      </c>
      <c r="AE37" s="196">
        <v>0</v>
      </c>
      <c r="AF37" s="196">
        <v>0</v>
      </c>
      <c r="AG37" s="196">
        <v>0</v>
      </c>
      <c r="AH37" s="196">
        <v>0</v>
      </c>
    </row>
    <row r="38" spans="2:34">
      <c r="B38" s="192">
        <v>35</v>
      </c>
      <c r="C38" s="192" t="s">
        <v>482</v>
      </c>
      <c r="D38" s="199" t="s">
        <v>83</v>
      </c>
      <c r="E38" s="202" t="s">
        <v>144</v>
      </c>
      <c r="F38" s="194">
        <v>0</v>
      </c>
      <c r="G38" s="194">
        <v>0</v>
      </c>
      <c r="H38" s="195">
        <v>0</v>
      </c>
      <c r="I38" s="195">
        <v>0</v>
      </c>
      <c r="J38" s="195">
        <v>0</v>
      </c>
      <c r="K38" s="195">
        <v>0</v>
      </c>
      <c r="L38" s="205">
        <v>0</v>
      </c>
      <c r="M38" s="195">
        <v>0</v>
      </c>
      <c r="N38" s="195">
        <v>0</v>
      </c>
      <c r="O38" s="196">
        <v>0</v>
      </c>
      <c r="P38" s="196">
        <v>0</v>
      </c>
      <c r="Q38" s="195">
        <v>0</v>
      </c>
      <c r="R38" s="195">
        <v>0</v>
      </c>
      <c r="S38" s="195">
        <v>0</v>
      </c>
      <c r="T38" s="195">
        <v>0</v>
      </c>
      <c r="U38" s="195">
        <v>0</v>
      </c>
      <c r="V38" s="195">
        <v>0</v>
      </c>
      <c r="W38" s="195">
        <v>0</v>
      </c>
      <c r="X38" s="195">
        <v>0</v>
      </c>
      <c r="Y38" s="195">
        <v>0</v>
      </c>
      <c r="Z38" s="195">
        <v>0</v>
      </c>
      <c r="AA38" s="195">
        <v>0</v>
      </c>
      <c r="AB38" s="195">
        <v>0</v>
      </c>
      <c r="AC38" s="195">
        <v>0</v>
      </c>
      <c r="AD38" s="195">
        <v>0</v>
      </c>
      <c r="AE38" s="195">
        <v>0</v>
      </c>
      <c r="AF38" s="195">
        <v>0</v>
      </c>
      <c r="AG38" s="195">
        <v>0</v>
      </c>
      <c r="AH38" s="195">
        <v>0</v>
      </c>
    </row>
    <row r="39" spans="2:34">
      <c r="B39" s="193">
        <v>36</v>
      </c>
      <c r="C39" s="193" t="s">
        <v>483</v>
      </c>
      <c r="D39" s="199" t="s">
        <v>83</v>
      </c>
      <c r="E39" s="202" t="s">
        <v>144</v>
      </c>
      <c r="F39" s="194">
        <v>0</v>
      </c>
      <c r="G39" s="194">
        <v>0</v>
      </c>
      <c r="H39" s="196">
        <v>0</v>
      </c>
      <c r="I39" s="196">
        <v>0</v>
      </c>
      <c r="J39" s="196">
        <v>0</v>
      </c>
      <c r="K39" s="196">
        <v>0</v>
      </c>
      <c r="L39" s="206">
        <v>73960</v>
      </c>
      <c r="M39" s="196">
        <v>72692</v>
      </c>
      <c r="N39" s="196">
        <v>72692</v>
      </c>
      <c r="O39" s="196">
        <v>0</v>
      </c>
      <c r="P39" s="196">
        <v>0</v>
      </c>
      <c r="Q39" s="196">
        <v>0</v>
      </c>
      <c r="R39" s="196">
        <v>72946</v>
      </c>
      <c r="S39" s="196">
        <v>77303</v>
      </c>
      <c r="T39" s="196">
        <v>74121</v>
      </c>
      <c r="U39" s="196">
        <v>0</v>
      </c>
      <c r="V39" s="196">
        <v>0</v>
      </c>
      <c r="W39" s="196">
        <v>0</v>
      </c>
      <c r="X39" s="196">
        <v>0</v>
      </c>
      <c r="Y39" s="196">
        <v>0</v>
      </c>
      <c r="Z39" s="196">
        <v>0</v>
      </c>
      <c r="AA39" s="196">
        <v>0</v>
      </c>
      <c r="AB39" s="196">
        <v>0</v>
      </c>
      <c r="AC39" s="196">
        <v>0</v>
      </c>
      <c r="AD39" s="196">
        <v>0</v>
      </c>
      <c r="AE39" s="196">
        <v>0</v>
      </c>
      <c r="AF39" s="196">
        <v>0</v>
      </c>
      <c r="AG39" s="196">
        <v>0</v>
      </c>
      <c r="AH39" s="196">
        <v>0</v>
      </c>
    </row>
    <row r="40" spans="2:34">
      <c r="B40" s="192">
        <v>37</v>
      </c>
      <c r="C40" s="192" t="s">
        <v>484</v>
      </c>
      <c r="D40" s="199" t="s">
        <v>84</v>
      </c>
      <c r="E40" s="202" t="s">
        <v>145</v>
      </c>
      <c r="F40" s="194">
        <v>0</v>
      </c>
      <c r="G40" s="194">
        <v>0</v>
      </c>
      <c r="H40" s="195">
        <v>0</v>
      </c>
      <c r="I40" s="195">
        <v>0</v>
      </c>
      <c r="J40" s="195">
        <v>0</v>
      </c>
      <c r="K40" s="195">
        <v>0</v>
      </c>
      <c r="L40" s="205">
        <v>0</v>
      </c>
      <c r="M40" s="195">
        <v>0</v>
      </c>
      <c r="N40" s="195">
        <v>0</v>
      </c>
      <c r="O40" s="196">
        <v>0</v>
      </c>
      <c r="P40" s="196">
        <v>0</v>
      </c>
      <c r="Q40" s="195">
        <v>0</v>
      </c>
      <c r="R40" s="195">
        <v>0</v>
      </c>
      <c r="S40" s="195">
        <v>0</v>
      </c>
      <c r="T40" s="195">
        <v>0</v>
      </c>
      <c r="U40" s="195">
        <v>0</v>
      </c>
      <c r="V40" s="195">
        <v>0</v>
      </c>
      <c r="W40" s="195">
        <v>0</v>
      </c>
      <c r="X40" s="195">
        <v>0</v>
      </c>
      <c r="Y40" s="195">
        <v>0</v>
      </c>
      <c r="Z40" s="195">
        <v>0</v>
      </c>
      <c r="AA40" s="195">
        <v>0</v>
      </c>
      <c r="AB40" s="195">
        <v>0</v>
      </c>
      <c r="AC40" s="195">
        <v>0</v>
      </c>
      <c r="AD40" s="195">
        <v>0</v>
      </c>
      <c r="AE40" s="195">
        <v>0</v>
      </c>
      <c r="AF40" s="195">
        <v>0</v>
      </c>
      <c r="AG40" s="195">
        <v>0</v>
      </c>
      <c r="AH40" s="195">
        <v>0</v>
      </c>
    </row>
    <row r="41" spans="2:34">
      <c r="B41" s="192">
        <v>39</v>
      </c>
      <c r="C41" s="192" t="s">
        <v>485</v>
      </c>
      <c r="D41" s="199" t="s">
        <v>92</v>
      </c>
      <c r="E41" s="203" t="s">
        <v>152</v>
      </c>
      <c r="F41" s="194">
        <v>0</v>
      </c>
      <c r="G41" s="194">
        <v>0</v>
      </c>
      <c r="H41" s="195">
        <v>0</v>
      </c>
      <c r="I41" s="195">
        <v>0</v>
      </c>
      <c r="J41" s="195">
        <v>0</v>
      </c>
      <c r="K41" s="195">
        <v>0</v>
      </c>
      <c r="L41" s="208">
        <v>0</v>
      </c>
      <c r="M41" s="195">
        <v>0</v>
      </c>
      <c r="N41" s="195">
        <v>0</v>
      </c>
      <c r="O41" s="196">
        <v>0</v>
      </c>
      <c r="P41" s="196">
        <v>0</v>
      </c>
      <c r="Q41" s="195">
        <v>0</v>
      </c>
      <c r="R41" s="195">
        <v>0</v>
      </c>
      <c r="S41" s="195">
        <v>0</v>
      </c>
      <c r="T41" s="195">
        <v>0</v>
      </c>
      <c r="U41" s="195">
        <v>0</v>
      </c>
      <c r="V41" s="195">
        <v>0</v>
      </c>
      <c r="W41" s="195">
        <v>0</v>
      </c>
      <c r="X41" s="195">
        <v>0</v>
      </c>
      <c r="Y41" s="195">
        <v>0</v>
      </c>
      <c r="Z41" s="195">
        <v>0</v>
      </c>
      <c r="AA41" s="195">
        <v>0</v>
      </c>
      <c r="AB41" s="195">
        <v>0</v>
      </c>
      <c r="AC41" s="195">
        <v>0</v>
      </c>
      <c r="AD41" s="195">
        <v>0</v>
      </c>
      <c r="AE41" s="195">
        <v>0</v>
      </c>
      <c r="AF41" s="195">
        <v>0</v>
      </c>
      <c r="AG41" s="195">
        <v>0</v>
      </c>
      <c r="AH41" s="195">
        <v>0</v>
      </c>
    </row>
    <row r="42" spans="2:34" ht="22.5">
      <c r="B42" s="193">
        <v>40</v>
      </c>
      <c r="C42" s="193" t="s">
        <v>486</v>
      </c>
      <c r="D42" s="199" t="s">
        <v>74</v>
      </c>
      <c r="E42" s="202" t="s">
        <v>204</v>
      </c>
      <c r="F42" s="194">
        <v>0</v>
      </c>
      <c r="G42" s="194">
        <v>0</v>
      </c>
      <c r="H42" s="196">
        <v>0</v>
      </c>
      <c r="I42" s="196">
        <v>0</v>
      </c>
      <c r="J42" s="196">
        <v>18568</v>
      </c>
      <c r="K42" s="196">
        <v>0</v>
      </c>
      <c r="L42" s="207">
        <v>0</v>
      </c>
      <c r="M42" s="196">
        <v>0</v>
      </c>
      <c r="N42" s="196">
        <v>0</v>
      </c>
      <c r="O42" s="196">
        <v>0</v>
      </c>
      <c r="P42" s="196">
        <v>0</v>
      </c>
      <c r="Q42" s="196">
        <v>0</v>
      </c>
      <c r="R42" s="196">
        <v>0</v>
      </c>
      <c r="S42" s="196">
        <v>0</v>
      </c>
      <c r="T42" s="196">
        <v>0</v>
      </c>
      <c r="U42" s="196">
        <v>0</v>
      </c>
      <c r="V42" s="196">
        <v>0</v>
      </c>
      <c r="W42" s="196">
        <v>0</v>
      </c>
      <c r="X42" s="196">
        <v>0</v>
      </c>
      <c r="Y42" s="196">
        <v>0</v>
      </c>
      <c r="Z42" s="196">
        <v>0</v>
      </c>
      <c r="AA42" s="196">
        <v>0</v>
      </c>
      <c r="AB42" s="196">
        <v>0</v>
      </c>
      <c r="AC42" s="196">
        <v>0</v>
      </c>
      <c r="AD42" s="196">
        <v>0</v>
      </c>
      <c r="AE42" s="196">
        <v>0</v>
      </c>
      <c r="AF42" s="196">
        <v>0</v>
      </c>
      <c r="AG42" s="196">
        <v>0</v>
      </c>
      <c r="AH42" s="196">
        <v>0</v>
      </c>
    </row>
    <row r="43" spans="2:34">
      <c r="N43" s="191">
        <v>4882577</v>
      </c>
    </row>
    <row r="89" spans="37:38" ht="15.75">
      <c r="AK89"/>
      <c r="AL89"/>
    </row>
    <row r="90" spans="37:38" ht="15.75">
      <c r="AK90"/>
      <c r="AL90"/>
    </row>
    <row r="91" spans="37:38" ht="15.75">
      <c r="AK91"/>
      <c r="AL91"/>
    </row>
    <row r="92" spans="37:38" ht="15.75">
      <c r="AK92"/>
      <c r="AL92"/>
    </row>
    <row r="93" spans="37:38" ht="15.75">
      <c r="AK93"/>
      <c r="AL93"/>
    </row>
    <row r="94" spans="37:38" ht="15.75">
      <c r="AK94"/>
      <c r="AL94"/>
    </row>
    <row r="95" spans="37:38" ht="15.75">
      <c r="AK95"/>
      <c r="AL95"/>
    </row>
    <row r="96" spans="37:38" ht="15.75">
      <c r="AK96"/>
      <c r="AL96"/>
    </row>
    <row r="97" spans="37:38" ht="15.75">
      <c r="AK97"/>
      <c r="AL97"/>
    </row>
    <row r="98" spans="37:38" ht="15.75">
      <c r="AK98"/>
      <c r="AL98"/>
    </row>
    <row r="99" spans="37:38" ht="15.75">
      <c r="AK99"/>
      <c r="AL99"/>
    </row>
    <row r="100" spans="37:38" ht="15.75">
      <c r="AK100"/>
      <c r="AL100"/>
    </row>
    <row r="101" spans="37:38" ht="15.75">
      <c r="AK101"/>
    </row>
    <row r="102" spans="37:38" ht="15.75">
      <c r="AK102"/>
    </row>
    <row r="103" spans="37:38" ht="15.75">
      <c r="AK103"/>
    </row>
    <row r="104" spans="37:38" ht="15.75">
      <c r="AK104"/>
    </row>
    <row r="105" spans="37:38" ht="15.75">
      <c r="AK105"/>
    </row>
    <row r="106" spans="37:38" ht="15.75">
      <c r="AK106"/>
    </row>
    <row r="107" spans="37:38" ht="15.75">
      <c r="AK107"/>
    </row>
    <row r="108" spans="37:38" ht="15.75">
      <c r="AK108"/>
    </row>
    <row r="109" spans="37:38" ht="15.75">
      <c r="AK109"/>
    </row>
    <row r="110" spans="37:38" ht="15.75">
      <c r="AK110"/>
    </row>
    <row r="111" spans="37:38" ht="15.75">
      <c r="AK111"/>
    </row>
    <row r="112" spans="37:38" ht="15.75">
      <c r="AK112"/>
    </row>
  </sheetData>
  <dataValidations count="2">
    <dataValidation allowBlank="1" showInputMessage="1" promptTitle="Nom de l’entreprise" prompt="Saisissez le nom de l'entreprise ici&#10;&#10;Veuillez vous abstenir d'utiliser des acronymes et saisissez le nom complet&#10;" sqref="F3:AH3"/>
    <dataValidation type="list" showDropDown="1" showErrorMessage="1" errorTitle="Modification détectée" error="Veuillez ne pas modifier les codes GFS ni les descriptions" sqref="D4:E42">
      <formula1>"#ERROR!"</formula1>
    </dataValidation>
  </dataValidations>
  <pageMargins left="0.7" right="0.7" top="0.75" bottom="0.75" header="0.3" footer="0.3"/>
  <ignoredErrors>
    <ignoredError sqref="AJ6:AJ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40C06F-D28C-442F-9275-312E5DF7898B}">
  <ds:schemaRefs>
    <ds:schemaRef ds:uri="http://schemas.microsoft.com/sharepoint/v3/contenttype/forms"/>
  </ds:schemaRefs>
</ds:datastoreItem>
</file>

<file path=customXml/itemProps2.xml><?xml version="1.0" encoding="utf-8"?>
<ds:datastoreItem xmlns:ds="http://schemas.openxmlformats.org/officeDocument/2006/customXml" ds:itemID="{0E48121D-F315-4FBF-95C1-F6A0DE0AA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F96B250-5876-409D-B6BA-801F6620CC9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Introduction</vt:lpstr>
      <vt:lpstr>1. About</vt:lpstr>
      <vt:lpstr>2. Contextual</vt:lpstr>
      <vt:lpstr>3. Revenues</vt:lpstr>
      <vt:lpstr>Sheet5</vt:lpstr>
      <vt:lpstr>Sheet4</vt:lpstr>
      <vt:lpstr>Tableau de passage</vt:lpstr>
      <vt:lpstr>Sheet6</vt:lpstr>
      <vt:lpstr>Sheet2</vt:lpstr>
      <vt:lpstr>Sheet3</vt:lpstr>
      <vt:lpstr>Sheet1</vt:lpstr>
      <vt:lpstr>Revenues - example Norway</vt:lpstr>
    </vt:vector>
  </TitlesOfParts>
  <Company>EITI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Younous Azaki Taha</cp:lastModifiedBy>
  <cp:lastPrinted>2014-09-23T08:46:05Z</cp:lastPrinted>
  <dcterms:created xsi:type="dcterms:W3CDTF">2014-08-29T11:25:27Z</dcterms:created>
  <dcterms:modified xsi:type="dcterms:W3CDTF">2018-08-25T08:15:49Z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